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<sst xmlns="http://schemas.openxmlformats.org/spreadsheetml/2006/main" count="265" uniqueCount="100">
  <si>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</si>
  <si>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</si>
  <si>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</si>
  <si>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</si>
  <si>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</si>
  <si>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</si>
  <si>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</si>
  <si>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</si>
  <si>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</si>
  <si>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</si>
  <si>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</si>
  <si>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</si>
  <si>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</si>
  <si>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</si>
  <si>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</si>
  <si>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</si>
  <si>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</si>
  <si>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</si>
  <si>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</si>
  <si>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</si>
  <si>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</si>
  <si>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</si>
  <si>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</si>
  <si>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</si>
  <si>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</si>
  <si>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</si>
  <si>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</si>
  <si>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</si>
  <si>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</si>
  <si>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</si>
  <si>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</si>
  <si>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</si>
  <si>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</si>
  <si>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</si>
  <si>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</si>
  <si>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</si>
  <si>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</si>
  <si>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</si>
  <si>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</si>
  <si>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</si>
  <si>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</si>
  <si>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</si>
  <si>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</si>
  <si>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</si>
  <si>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</si>
  <si>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</si>
  <si>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</si>
  <si>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</si>
  <si>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</si>
  <si>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</si>
  <si>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</si>
  <si>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</si>
  <si>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</si>
  <si>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</si>
  <si>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</si>
  <si>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</si>
  <si>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</si>
  <si>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</si>
  <si>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</si>
  <si>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</si>
  <si>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</si>
  <si>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</si>
  <si>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</si>
  <si>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</si>
  <si>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</si>
  <si>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</si>
  <si>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</si>
  <si>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</si>
  <si>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</si>
  <si>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</si>
  <si>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</si>
  <si>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</si>
  <si>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</si>
  <si>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</si>
  <si>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</si>
  <si>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</si>
  <si>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</si>
  <si>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</si>
  <si>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</si>
  <si>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</si>
  <si>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</si>
  <si>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</si>
  <si>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</si>
  <si>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</si>
  <si>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</si>
  <si>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</si>
  <si>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</si>
  <si>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</si>
  <si>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</si>
  <si>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</si>
  <si>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</si>
  <si>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</si>
  <si>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</si>
  <si>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</si>
  <si>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</si>
  <si>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</si>
  <si>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</si>
  <si>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18 June 2021</t>
  </si>
  <si>
    <t>18.06.2021</t>
  </si>
  <si>
    <t>12.06.2020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</si>
</sst>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1502725</v>
      </c>
      <c r="C11" s="67">
        <v>2131329</v>
      </c>
      <c r="D11" s="98">
        <f>IFERROR(((B11/C11)-1)*100,IF(B11+C11&lt;&gt;0,100,0))</f>
        <v>-29.493522586142262</v>
      </c>
      <c r="E11" s="67">
        <v>37881014</v>
      </c>
      <c r="F11" s="67">
        <v>45875736</v>
      </c>
      <c r="G11" s="98">
        <f>IFERROR(((E11/F11)-1)*100,IF(E11+F11&lt;&gt;0,100,0))</f>
        <v>-17.426907330707454</v>
      </c>
    </row>
    <row r="12" spans="1:7" s="16" customFormat="1" ht="12" x14ac:dyDescent="0.2">
      <c r="A12" s="64" t="s">
        <v>9</v>
      </c>
      <c r="B12" s="67">
        <v>1919586.85</v>
      </c>
      <c r="C12" s="67">
        <v>2867572.571</v>
      </c>
      <c r="D12" s="98">
        <f>IFERROR(((B12/C12)-1)*100,IF(B12+C12&lt;&gt;0,100,0))</f>
        <v>-33.058822314980219</v>
      </c>
      <c r="E12" s="67">
        <v>60001491.814999998</v>
      </c>
      <c r="F12" s="67">
        <v>54140238.57</v>
      </c>
      <c r="G12" s="98">
        <f>IFERROR(((E12/F12)-1)*100,IF(E12+F12&lt;&gt;0,100,0))</f>
        <v>10.826057290866498</v>
      </c>
    </row>
    <row r="13" spans="1:7" s="16" customFormat="1" ht="12" x14ac:dyDescent="0.2">
      <c r="A13" s="64" t="s">
        <v>10</v>
      </c>
      <c r="B13" s="67">
        <v>156311938.085958</v>
      </c>
      <c r="C13" s="67">
        <v>135293515.979004</v>
      </c>
      <c r="D13" s="98">
        <f>IFERROR(((B13/C13)-1)*100,IF(B13+C13&lt;&gt;0,100,0))</f>
        <v>15.535424558125776</v>
      </c>
      <c r="E13" s="67">
        <v>2647345298.4465199</v>
      </c>
      <c r="F13" s="67">
        <v>2746558402.7219901</v>
      </c>
      <c r="G13" s="98">
        <f>IFERROR(((E13/F13)-1)*100,IF(E13+F13&lt;&gt;0,100,0))</f>
        <v>-3.6122699658286739</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300</v>
      </c>
      <c r="C16" s="67">
        <v>350</v>
      </c>
      <c r="D16" s="98">
        <f>IFERROR(((B16/C16)-1)*100,IF(B16+C16&lt;&gt;0,100,0))</f>
        <v>-14.28571428571429</v>
      </c>
      <c r="E16" s="67">
        <v>8059</v>
      </c>
      <c r="F16" s="67">
        <v>7269</v>
      </c>
      <c r="G16" s="98">
        <f>IFERROR(((E16/F16)-1)*100,IF(E16+F16&lt;&gt;0,100,0))</f>
        <v>10.868069885816478</v>
      </c>
    </row>
    <row r="17" spans="1:7" s="16" customFormat="1" ht="12" x14ac:dyDescent="0.2">
      <c r="A17" s="64" t="s">
        <v>9</v>
      </c>
      <c r="B17" s="67">
        <v>153533.04699999999</v>
      </c>
      <c r="C17" s="67">
        <v>257408.37700000001</v>
      </c>
      <c r="D17" s="98">
        <f>IFERROR(((B17/C17)-1)*100,IF(B17+C17&lt;&gt;0,100,0))</f>
        <v>-40.354292743161189</v>
      </c>
      <c r="E17" s="67">
        <v>5546289.0750000002</v>
      </c>
      <c r="F17" s="67">
        <v>4760817.8830000004</v>
      </c>
      <c r="G17" s="98">
        <f>IFERROR(((E17/F17)-1)*100,IF(E17+F17&lt;&gt;0,100,0))</f>
        <v>16.49866076173112</v>
      </c>
    </row>
    <row r="18" spans="1:7" s="16" customFormat="1" ht="12" x14ac:dyDescent="0.2">
      <c r="A18" s="64" t="s">
        <v>10</v>
      </c>
      <c r="B18" s="67">
        <v>7544885.7197383102</v>
      </c>
      <c r="C18" s="67">
        <v>9699478.3022091705</v>
      </c>
      <c r="D18" s="98">
        <f>IFERROR(((B18/C18)-1)*100,IF(B18+C18&lt;&gt;0,100,0))</f>
        <v>-22.213489378909447</v>
      </c>
      <c r="E18" s="67">
        <v>193851254.68746701</v>
      </c>
      <c r="F18" s="67">
        <v>149445476.15941</v>
      </c>
      <c r="G18" s="98">
        <f>IFERROR(((E18/F18)-1)*100,IF(E18+F18&lt;&gt;0,100,0))</f>
        <v>29.713698714232351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15289355.46957</v>
      </c>
      <c r="C24" s="66">
        <v>23385549.32344</v>
      </c>
      <c r="D24" s="65">
        <f>B24-C24</f>
        <v>-8096193.8538700007</v>
      </c>
      <c r="E24" s="67">
        <v>489226838.86767</v>
      </c>
      <c r="F24" s="67">
        <v>451001369.02482998</v>
      </c>
      <c r="G24" s="65">
        <f>E24-F24</f>
        <v>38225469.842840016</v>
      </c>
    </row>
    <row r="25" spans="1:7" s="16" customFormat="1" ht="12" x14ac:dyDescent="0.2">
      <c r="A25" s="68" t="s">
        <v>15</v>
      </c>
      <c r="B25" s="66">
        <v>21909538.50894</v>
      </c>
      <c r="C25" s="66">
        <v>24357407.575029999</v>
      </c>
      <c r="D25" s="65">
        <f>B25-C25</f>
        <v>-2447869.0660899989</v>
      </c>
      <c r="E25" s="67">
        <v>515895323.77146</v>
      </c>
      <c r="F25" s="67">
        <v>498075954.29983002</v>
      </c>
      <c r="G25" s="65">
        <f>E25-F25</f>
        <v>17819369.471629977</v>
      </c>
    </row>
    <row r="26" spans="1:7" s="28" customFormat="1" ht="12" x14ac:dyDescent="0.2">
      <c r="A26" s="69" t="s">
        <v>16</v>
      </c>
      <c r="B26" s="70">
        <f>B24-B25</f>
        <v>-6620183.0393700004</v>
      </c>
      <c r="C26" s="70">
        <f>C24-C25</f>
        <v>-971858.2515899986</v>
      </c>
      <c r="D26" s="70"/>
      <c r="E26" s="70">
        <f>E24-E25</f>
        <v>-26668484.903789997</v>
      </c>
      <c r="F26" s="70">
        <f>F24-F25</f>
        <v>-47074585.275000036</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65635.231297780003</v>
      </c>
      <c r="C33" s="126">
        <v>53639.63533107</v>
      </c>
      <c r="D33" s="98">
        <f t="shared" ref="D33:D42" si="0">IFERROR(((B33/C33)-1)*100,IF(B33+C33&lt;&gt;0,100,0))</f>
        <v>22.363306336204204</v>
      </c>
      <c r="E33" s="64"/>
      <c r="F33" s="126">
        <v>68228.53</v>
      </c>
      <c r="G33" s="126">
        <v>65635.23</v>
      </c>
    </row>
    <row r="34" spans="1:7" s="16" customFormat="1" ht="12" x14ac:dyDescent="0.2">
      <c r="A34" s="64" t="s">
        <v>23</v>
      </c>
      <c r="B34" s="126">
        <v>73475.583229230004</v>
      </c>
      <c r="C34" s="126">
        <v>57616.212897489997</v>
      </c>
      <c r="D34" s="98">
        <f t="shared" si="0"/>
        <v>27.525881230612615</v>
      </c>
      <c r="E34" s="64"/>
      <c r="F34" s="126">
        <v>75842.070000000007</v>
      </c>
      <c r="G34" s="126">
        <v>73475.58</v>
      </c>
    </row>
    <row r="35" spans="1:7" s="16" customFormat="1" ht="12" x14ac:dyDescent="0.2">
      <c r="A35" s="64" t="s">
        <v>24</v>
      </c>
      <c r="B35" s="126">
        <v>57705.487125489999</v>
      </c>
      <c r="C35" s="126">
        <v>36683.048513289999</v>
      </c>
      <c r="D35" s="98">
        <f t="shared" si="0"/>
        <v>57.308319412394873</v>
      </c>
      <c r="E35" s="64"/>
      <c r="F35" s="126">
        <v>58856.28</v>
      </c>
      <c r="G35" s="126">
        <v>57443.9</v>
      </c>
    </row>
    <row r="36" spans="1:7" s="16" customFormat="1" ht="12" x14ac:dyDescent="0.2">
      <c r="A36" s="64" t="s">
        <v>25</v>
      </c>
      <c r="B36" s="126">
        <v>59503.872896100002</v>
      </c>
      <c r="C36" s="126">
        <v>49247.689461950002</v>
      </c>
      <c r="D36" s="98">
        <f t="shared" si="0"/>
        <v>20.825714964910546</v>
      </c>
      <c r="E36" s="64"/>
      <c r="F36" s="126">
        <v>61948.08</v>
      </c>
      <c r="G36" s="126">
        <v>59503.87</v>
      </c>
    </row>
    <row r="37" spans="1:7" s="16" customFormat="1" ht="12" x14ac:dyDescent="0.2">
      <c r="A37" s="64" t="s">
        <v>79</v>
      </c>
      <c r="B37" s="126">
        <v>60958.08797642</v>
      </c>
      <c r="C37" s="126">
        <v>49390.312707800003</v>
      </c>
      <c r="D37" s="98">
        <f t="shared" si="0"/>
        <v>23.421141990042816</v>
      </c>
      <c r="E37" s="64"/>
      <c r="F37" s="126">
        <v>65909.8</v>
      </c>
      <c r="G37" s="126">
        <v>60824.15</v>
      </c>
    </row>
    <row r="38" spans="1:7" s="16" customFormat="1" ht="12" x14ac:dyDescent="0.2">
      <c r="A38" s="64" t="s">
        <v>26</v>
      </c>
      <c r="B38" s="126">
        <v>87956.072931629998</v>
      </c>
      <c r="C38" s="126">
        <v>73339.605434450001</v>
      </c>
      <c r="D38" s="98">
        <f t="shared" si="0"/>
        <v>19.929842014549703</v>
      </c>
      <c r="E38" s="64"/>
      <c r="F38" s="126">
        <v>89485.49</v>
      </c>
      <c r="G38" s="126">
        <v>87619.64</v>
      </c>
    </row>
    <row r="39" spans="1:7" s="16" customFormat="1" ht="12" x14ac:dyDescent="0.2">
      <c r="A39" s="64" t="s">
        <v>27</v>
      </c>
      <c r="B39" s="126">
        <v>12994.91886738</v>
      </c>
      <c r="C39" s="126">
        <v>10775.02771303</v>
      </c>
      <c r="D39" s="98">
        <f t="shared" si="0"/>
        <v>20.60218510311147</v>
      </c>
      <c r="E39" s="64"/>
      <c r="F39" s="126">
        <v>13783.18</v>
      </c>
      <c r="G39" s="126">
        <v>12994.92</v>
      </c>
    </row>
    <row r="40" spans="1:7" s="16" customFormat="1" ht="12" x14ac:dyDescent="0.2">
      <c r="A40" s="64" t="s">
        <v>28</v>
      </c>
      <c r="B40" s="126">
        <v>84214.297133889995</v>
      </c>
      <c r="C40" s="126">
        <v>70349.017466720004</v>
      </c>
      <c r="D40" s="98">
        <f t="shared" si="0"/>
        <v>19.709272661454346</v>
      </c>
      <c r="E40" s="64"/>
      <c r="F40" s="126">
        <v>86104.8</v>
      </c>
      <c r="G40" s="126">
        <v>84214.3</v>
      </c>
    </row>
    <row r="41" spans="1:7" s="16" customFormat="1" ht="12" x14ac:dyDescent="0.2">
      <c r="A41" s="64" t="s">
        <v>29</v>
      </c>
      <c r="B41" s="72"/>
      <c r="C41" s="126">
        <v>4092.2919250199998</v>
      </c>
      <c r="D41" s="98">
        <f t="shared" si="0"/>
        <v>-100</v>
      </c>
      <c r="E41" s="64"/>
      <c r="F41" s="72"/>
      <c r="G41" s="72"/>
    </row>
    <row r="42" spans="1:7" s="16" customFormat="1" ht="12" x14ac:dyDescent="0.2">
      <c r="A42" s="64" t="s">
        <v>78</v>
      </c>
      <c r="B42" s="126">
        <v>1121.04890413</v>
      </c>
      <c r="C42" s="126">
        <v>803.76969954000003</v>
      </c>
      <c r="D42" s="98">
        <f t="shared" si="0"/>
        <v>39.473894670523137</v>
      </c>
      <c r="E42" s="64"/>
      <c r="F42" s="126">
        <v>1176.2</v>
      </c>
      <c r="G42" s="126">
        <v>1119.83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18643.8247345249</v>
      </c>
      <c r="D48" s="72"/>
      <c r="E48" s="127">
        <v>16705.9712943755</v>
      </c>
      <c r="F48" s="72"/>
      <c r="G48" s="98">
        <f>IFERROR(((C48/E48)-1)*100,IF(C48+E48&lt;&gt;0,100,0))</f>
        <v>11.599765173796438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4663</v>
      </c>
      <c r="D54" s="75"/>
      <c r="E54" s="128">
        <v>778307</v>
      </c>
      <c r="F54" s="128">
        <v>89222779</v>
      </c>
      <c r="G54" s="128">
        <v>9917946.8159999996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5218</v>
      </c>
      <c r="C68" s="66">
        <v>7028</v>
      </c>
      <c r="D68" s="98">
        <f>IFERROR(((B68/C68)-1)*100,IF(B68+C68&lt;&gt;0,100,0))</f>
        <v>-25.754126351735916</v>
      </c>
      <c r="E68" s="66">
        <v>159172</v>
      </c>
      <c r="F68" s="66">
        <v>172352</v>
      </c>
      <c r="G68" s="98">
        <f>IFERROR(((E68/F68)-1)*100,IF(E68+F68&lt;&gt;0,100,0))</f>
        <v>-7.6471407352395104</v>
      </c>
    </row>
    <row r="69" spans="1:7" s="16" customFormat="1" ht="12" x14ac:dyDescent="0.2">
      <c r="A69" s="79" t="s">
        <v>54</v>
      </c>
      <c r="B69" s="67">
        <v>178817884.21599999</v>
      </c>
      <c r="C69" s="66">
        <v>227408885.06099999</v>
      </c>
      <c r="D69" s="98">
        <f>IFERROR(((B69/C69)-1)*100,IF(B69+C69&lt;&gt;0,100,0))</f>
        <v>-21.367239381155223</v>
      </c>
      <c r="E69" s="66">
        <v>5056750981.0340004</v>
      </c>
      <c r="F69" s="66">
        <v>5853741667.1639996</v>
      </c>
      <c r="G69" s="98">
        <f>IFERROR(((E69/F69)-1)*100,IF(E69+F69&lt;&gt;0,100,0))</f>
        <v>-13.61506420074261</v>
      </c>
    </row>
    <row r="70" spans="1:7" s="62" customFormat="1" ht="12" x14ac:dyDescent="0.2">
      <c r="A70" s="79" t="s">
        <v>55</v>
      </c>
      <c r="B70" s="67">
        <v>178132229.29387</v>
      </c>
      <c r="C70" s="66">
        <v>221094068.89109999</v>
      </c>
      <c r="D70" s="98">
        <f>IFERROR(((B70/C70)-1)*100,IF(B70+C70&lt;&gt;0,100,0))</f>
        <v>-19.431475395385146</v>
      </c>
      <c r="E70" s="66">
        <v>4962776533.2247</v>
      </c>
      <c r="F70" s="66">
        <v>5632636328.9383202</v>
      </c>
      <c r="G70" s="98">
        <f>IFERROR(((E70/F70)-1)*100,IF(E70+F70&lt;&gt;0,100,0))</f>
        <v>-11.892473729790398</v>
      </c>
    </row>
    <row r="71" spans="1:7" s="16" customFormat="1" ht="12" x14ac:dyDescent="0.2">
      <c r="A71" s="79" t="s">
        <v>94</v>
      </c>
      <c r="B71" s="98">
        <f>IFERROR(B69/B68/1000,)</f>
        <v>34.269429707934073</v>
      </c>
      <c r="C71" s="98">
        <f>IFERROR(C69/C68/1000,)</f>
        <v>32.35755336667615</v>
      </c>
      <c r="D71" s="98">
        <f>IFERROR(((B71/C71)-1)*100,IF(B71+C71&lt;&gt;0,100,0))</f>
        <v>5.9085936430128605</v>
      </c>
      <c r="E71" s="98">
        <f>IFERROR(E69/E68/1000,)</f>
        <v>31.769098717324656</v>
      </c>
      <c r="F71" s="98">
        <f>IFERROR(F69/F68/1000,)</f>
        <v>33.963874322108239</v>
      </c>
      <c r="G71" s="98">
        <f>IFERROR(((E71/F71)-1)*100,IF(E71+F71&lt;&gt;0,100,0))</f>
        <v>-6.4620884648455164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2730</v>
      </c>
      <c r="C74" s="66">
        <v>2684</v>
      </c>
      <c r="D74" s="98">
        <f>IFERROR(((B74/C74)-1)*100,IF(B74+C74&lt;&gt;0,100,0))</f>
        <v>1.7138599105812169</v>
      </c>
      <c r="E74" s="66">
        <v>68802</v>
      </c>
      <c r="F74" s="66">
        <v>75359</v>
      </c>
      <c r="G74" s="98">
        <f>IFERROR(((E74/F74)-1)*100,IF(E74+F74&lt;&gt;0,100,0))</f>
        <v>-8.7010177948221195</v>
      </c>
    </row>
    <row r="75" spans="1:7" s="16" customFormat="1" ht="12" x14ac:dyDescent="0.2">
      <c r="A75" s="79" t="s">
        <v>54</v>
      </c>
      <c r="B75" s="67">
        <v>431582503.18199998</v>
      </c>
      <c r="C75" s="66">
        <v>410132815.80000001</v>
      </c>
      <c r="D75" s="98">
        <f>IFERROR(((B75/C75)-1)*100,IF(B75+C75&lt;&gt;0,100,0))</f>
        <v>5.2299368779258781</v>
      </c>
      <c r="E75" s="66">
        <v>10525794365.657</v>
      </c>
      <c r="F75" s="66">
        <v>10414485336.466999</v>
      </c>
      <c r="G75" s="98">
        <f>IFERROR(((E75/F75)-1)*100,IF(E75+F75&lt;&gt;0,100,0))</f>
        <v>1.0687904931820702</v>
      </c>
    </row>
    <row r="76" spans="1:7" s="16" customFormat="1" ht="12" x14ac:dyDescent="0.2">
      <c r="A76" s="79" t="s">
        <v>55</v>
      </c>
      <c r="B76" s="67">
        <v>418407137.31417</v>
      </c>
      <c r="C76" s="66">
        <v>399702128.46752</v>
      </c>
      <c r="D76" s="98">
        <f>IFERROR(((B76/C76)-1)*100,IF(B76+C76&lt;&gt;0,100,0))</f>
        <v>4.6797371128260101</v>
      </c>
      <c r="E76" s="66">
        <v>10189338545.442699</v>
      </c>
      <c r="F76" s="66">
        <v>10251030293.149</v>
      </c>
      <c r="G76" s="98">
        <f>IFERROR(((E76/F76)-1)*100,IF(E76+F76&lt;&gt;0,100,0))</f>
        <v>-0.60181021753034081</v>
      </c>
    </row>
    <row r="77" spans="1:7" s="16" customFormat="1" ht="12" x14ac:dyDescent="0.2">
      <c r="A77" s="79" t="s">
        <v>94</v>
      </c>
      <c r="B77" s="98">
        <f>IFERROR(B75/B74/1000,)</f>
        <v>158.08882900439562</v>
      </c>
      <c r="C77" s="98">
        <f>IFERROR(C75/C74/1000,)</f>
        <v>152.80656326378539</v>
      </c>
      <c r="D77" s="98">
        <f>IFERROR(((B77/C77)-1)*100,IF(B77+C77&lt;&gt;0,100,0))</f>
        <v>3.4568317144150429</v>
      </c>
      <c r="E77" s="98">
        <f>IFERROR(E75/E74/1000,)</f>
        <v>152.98674988600621</v>
      </c>
      <c r="F77" s="98">
        <f>IFERROR(F75/F74/1000,)</f>
        <v>138.19829531266336</v>
      </c>
      <c r="G77" s="98">
        <f>IFERROR(((E77/F77)-1)*100,IF(E77+F77&lt;&gt;0,100,0))</f>
        <v>10.70089507246459</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111</v>
      </c>
      <c r="C80" s="66">
        <v>357</v>
      </c>
      <c r="D80" s="98">
        <f>IFERROR(((B80/C80)-1)*100,IF(B80+C80&lt;&gt;0,100,0))</f>
        <v>-68.907563025210081</v>
      </c>
      <c r="E80" s="66">
        <v>3944</v>
      </c>
      <c r="F80" s="66">
        <v>5974</v>
      </c>
      <c r="G80" s="98">
        <f>IFERROR(((E80/F80)-1)*100,IF(E80+F80&lt;&gt;0,100,0))</f>
        <v>-33.980582524271838</v>
      </c>
    </row>
    <row r="81" spans="1:7" s="16" customFormat="1" ht="12" x14ac:dyDescent="0.2">
      <c r="A81" s="79" t="s">
        <v>54</v>
      </c>
      <c r="B81" s="67">
        <v>8500449.1779999994</v>
      </c>
      <c r="C81" s="66">
        <v>36887009.281999998</v>
      </c>
      <c r="D81" s="98">
        <f>IFERROR(((B81/C81)-1)*100,IF(B81+C81&lt;&gt;0,100,0))</f>
        <v>-76.95543948002306</v>
      </c>
      <c r="E81" s="66">
        <v>342994777.49599999</v>
      </c>
      <c r="F81" s="66">
        <v>505829316.99900001</v>
      </c>
      <c r="G81" s="98">
        <f>IFERROR(((E81/F81)-1)*100,IF(E81+F81&lt;&gt;0,100,0))</f>
        <v>-32.191597843531461</v>
      </c>
    </row>
    <row r="82" spans="1:7" s="16" customFormat="1" ht="12" x14ac:dyDescent="0.2">
      <c r="A82" s="79" t="s">
        <v>55</v>
      </c>
      <c r="B82" s="67">
        <v>4232290.0570200197</v>
      </c>
      <c r="C82" s="66">
        <v>25809454.861609701</v>
      </c>
      <c r="D82" s="98">
        <f>IFERROR(((B82/C82)-1)*100,IF(B82+C82&lt;&gt;0,100,0))</f>
        <v>-83.601784385940888</v>
      </c>
      <c r="E82" s="66">
        <v>106512972.05891199</v>
      </c>
      <c r="F82" s="66">
        <v>163669546.638486</v>
      </c>
      <c r="G82" s="98">
        <f>IFERROR(((E82/F82)-1)*100,IF(E82+F82&lt;&gt;0,100,0))</f>
        <v>-34.92193615335276</v>
      </c>
    </row>
    <row r="83" spans="1:7" s="32" customFormat="1" x14ac:dyDescent="0.2">
      <c r="A83" s="79" t="s">
        <v>94</v>
      </c>
      <c r="B83" s="98">
        <f>IFERROR(B81/B80/1000,)</f>
        <v>76.580623225225224</v>
      </c>
      <c r="C83" s="98">
        <f>IFERROR(C81/C80/1000,)</f>
        <v>103.32495597198879</v>
      </c>
      <c r="D83" s="98">
        <f>IFERROR(((B83/C83)-1)*100,IF(B83+C83&lt;&gt;0,100,0))</f>
        <v>-25.883710760074173</v>
      </c>
      <c r="E83" s="98">
        <f>IFERROR(E81/E80/1000,)</f>
        <v>86.966221474645039</v>
      </c>
      <c r="F83" s="98">
        <f>IFERROR(F81/F80/1000,)</f>
        <v>84.671797288081692</v>
      </c>
      <c r="G83" s="98">
        <f>IFERROR(((E83/F83)-1)*100,IF(E83+F83&lt;&gt;0,100,0))</f>
        <v>2.7097856193567527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8059</v>
      </c>
      <c r="C86" s="64">
        <f>C68+C74+C80</f>
        <v>10069</v>
      </c>
      <c r="D86" s="98">
        <f>IFERROR(((B86/C86)-1)*100,IF(B86+C86&lt;&gt;0,100,0))</f>
        <v>-19.962260403217801</v>
      </c>
      <c r="E86" s="64">
        <f>E68+E74+E80</f>
        <v>231918</v>
      </c>
      <c r="F86" s="64">
        <f>F68+F74+F80</f>
        <v>253685</v>
      </c>
      <c r="G86" s="98">
        <f>IFERROR(((E86/F86)-1)*100,IF(E86+F86&lt;&gt;0,100,0))</f>
        <v>-8.5803259948361124</v>
      </c>
    </row>
    <row r="87" spans="1:7" s="62" customFormat="1" ht="12" x14ac:dyDescent="0.2">
      <c r="A87" s="79" t="s">
        <v>54</v>
      </c>
      <c r="B87" s="64">
        <f t="shared" ref="B87:C87" si="1">B69+B75+B81</f>
        <v>618900836.57599998</v>
      </c>
      <c r="C87" s="64">
        <f t="shared" si="1"/>
        <v>674428710.14300001</v>
      </c>
      <c r="D87" s="98">
        <f>IFERROR(((B87/C87)-1)*100,IF(B87+C87&lt;&gt;0,100,0))</f>
        <v>-8.2333199538949575</v>
      </c>
      <c r="E87" s="64">
        <f t="shared" ref="E87:F87" si="2">E69+E75+E81</f>
        <v>15925540124.187</v>
      </c>
      <c r="F87" s="64">
        <f t="shared" si="2"/>
        <v>16774056320.629999</v>
      </c>
      <c r="G87" s="98">
        <f>IFERROR(((E87/F87)-1)*100,IF(E87+F87&lt;&gt;0,100,0))</f>
        <v>-5.0585033233698447</v>
      </c>
    </row>
    <row r="88" spans="1:7" s="62" customFormat="1" ht="12" x14ac:dyDescent="0.2">
      <c r="A88" s="79" t="s">
        <v>55</v>
      </c>
      <c r="B88" s="64">
        <f t="shared" ref="B88:C88" si="3">B70+B76+B82</f>
        <v>600771656.66506004</v>
      </c>
      <c r="C88" s="64">
        <f t="shared" si="3"/>
        <v>646605652.22022963</v>
      </c>
      <c r="D88" s="98">
        <f>IFERROR(((B88/C88)-1)*100,IF(B88+C88&lt;&gt;0,100,0))</f>
        <v>-7.0884000778203564</v>
      </c>
      <c r="E88" s="64">
        <f t="shared" ref="E88:F88" si="4">E70+E76+E82</f>
        <v>15258628050.726313</v>
      </c>
      <c r="F88" s="64">
        <f t="shared" si="4"/>
        <v>16047336168.725807</v>
      </c>
      <c r="G88" s="98">
        <f>IFERROR(((E88/F88)-1)*100,IF(E88+F88&lt;&gt;0,100,0))</f>
        <v>-4.9148849983998266</v>
      </c>
    </row>
    <row r="89" spans="1:7" s="63" customFormat="1" x14ac:dyDescent="0.2">
      <c r="A89" s="79" t="s">
        <v>95</v>
      </c>
      <c r="B89" s="98">
        <f>IFERROR((B75/B87)*100,IF(B75+B87&lt;&gt;0,100,0))</f>
        <v>69.733708160693752</v>
      </c>
      <c r="C89" s="98">
        <f>IFERROR((C75/C87)*100,IF(C75+C87&lt;&gt;0,100,0))</f>
        <v>60.811885619910669</v>
      </c>
      <c r="D89" s="98">
        <f>IFERROR(((B89/C89)-1)*100,IF(B89+C89&lt;&gt;0,100,0))</f>
        <v>14.671182203667676</v>
      </c>
      <c r="E89" s="98">
        <f>IFERROR((E75/E87)*100,IF(E75+E87&lt;&gt;0,100,0))</f>
        <v>66.093798286130919</v>
      </c>
      <c r="F89" s="98">
        <f>IFERROR((F75/F87)*100,IF(F75+F87&lt;&gt;0,100,0))</f>
        <v>62.086862815993292</v>
      </c>
      <c r="G89" s="98">
        <f>IFERROR(((E89/F89)-1)*100,IF(E89+F89&lt;&gt;0,100,0))</f>
        <v>6.4537573464018783</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19195730.52</v>
      </c>
      <c r="C95" s="129">
        <v>33874240.43</v>
      </c>
      <c r="D95" s="65">
        <f>B95-C95</f>
        <v>-14678509.91</v>
      </c>
      <c r="E95" s="129">
        <v>589780887.09599996</v>
      </c>
      <c r="F95" s="129">
        <v>739928744.98099995</v>
      </c>
      <c r="G95" s="80">
        <f>E95-F95</f>
        <v>-150147857.88499999</v>
      </c>
    </row>
    <row r="96" spans="1:7" s="16" customFormat="1" ht="13.5" x14ac:dyDescent="0.2">
      <c r="A96" s="79" t="s">
        <v>88</v>
      </c>
      <c r="B96" s="66">
        <v>24258354.313999999</v>
      </c>
      <c r="C96" s="129">
        <v>28875801.208999999</v>
      </c>
      <c r="D96" s="65">
        <f>B96-C96</f>
        <v>-4617446.8949999996</v>
      </c>
      <c r="E96" s="129">
        <v>626532289.98000002</v>
      </c>
      <c r="F96" s="129">
        <v>797866669.69500005</v>
      </c>
      <c r="G96" s="80">
        <f>E96-F96</f>
        <v>-171334379.71500003</v>
      </c>
    </row>
    <row r="97" spans="1:7" s="28" customFormat="1" ht="12" x14ac:dyDescent="0.2">
      <c r="A97" s="81" t="s">
        <v>16</v>
      </c>
      <c r="B97" s="65">
        <f>B95-B96</f>
        <v>-5062623.7939999998</v>
      </c>
      <c r="C97" s="65">
        <f>C95-C96</f>
        <v>4998439.2210000008</v>
      </c>
      <c r="D97" s="82"/>
      <c r="E97" s="65">
        <f>E95-E96</f>
        <v>-36751402.884000063</v>
      </c>
      <c r="F97" s="82">
        <f>F95-F96</f>
        <v>-57937924.714000106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793.71814967504895</v>
      </c>
      <c r="C104" s="130">
        <v>699.92219918295996</v>
      </c>
      <c r="D104" s="98">
        <f>IFERROR(((B104/C104)-1)*100,IF(B104+C104&lt;&gt;0,100,0))</f>
        <v>13.400910930040478</v>
      </c>
      <c r="E104" s="84"/>
      <c r="F104" s="131">
        <v>803.03679925051495</v>
      </c>
      <c r="G104" s="131">
        <v>793.71814967504895</v>
      </c>
    </row>
    <row r="105" spans="1:7" s="16" customFormat="1" ht="12" x14ac:dyDescent="0.2">
      <c r="A105" s="79" t="s">
        <v>50</v>
      </c>
      <c r="B105" s="131">
        <v>783.72537622684899</v>
      </c>
      <c r="C105" s="130">
        <v>692.11078503953104</v>
      </c>
      <c r="D105" s="98">
        <f>IFERROR(((B105/C105)-1)*100,IF(B105+C105&lt;&gt;0,100,0))</f>
        <v>13.236983611241548</v>
      </c>
      <c r="E105" s="84"/>
      <c r="F105" s="131">
        <v>792.97086374687206</v>
      </c>
      <c r="G105" s="131">
        <v>783.72537622684899</v>
      </c>
    </row>
    <row r="106" spans="1:7" s="16" customFormat="1" ht="12" x14ac:dyDescent="0.2">
      <c r="A106" s="79" t="s">
        <v>51</v>
      </c>
      <c r="B106" s="131">
        <v>836.77916875655205</v>
      </c>
      <c r="C106" s="130">
        <v>730.57975514557199</v>
      </c>
      <c r="D106" s="98">
        <f>IFERROR(((B106/C106)-1)*100,IF(B106+C106&lt;&gt;0,100,0))</f>
        <v>14.536320348737174</v>
      </c>
      <c r="E106" s="84"/>
      <c r="F106" s="131">
        <v>846.23267089309502</v>
      </c>
      <c r="G106" s="131">
        <v>836.77916875655205</v>
      </c>
    </row>
    <row r="107" spans="1:7" s="28" customFormat="1" ht="12" x14ac:dyDescent="0.2">
      <c r="A107" s="81" t="s">
        <v>52</v>
      </c>
      <c r="B107" s="85"/>
      <c r="C107" s="84"/>
      <c r="D107" s="86"/>
      <c r="E107" s="84"/>
      <c r="F107" s="71"/>
      <c r="G107" s="71"/>
    </row>
    <row r="108" spans="1:7" s="16" customFormat="1" ht="12" x14ac:dyDescent="0.2">
      <c r="A108" s="79" t="s">
        <v>56</v>
      </c>
      <c r="B108" s="131">
        <v>596.56806896740704</v>
      </c>
      <c r="C108" s="130">
        <v>566.30624692809704</v>
      </c>
      <c r="D108" s="98">
        <f>IFERROR(((B108/C108)-1)*100,IF(B108+C108&lt;&gt;0,100,0))</f>
        <v>5.3437203286144097</v>
      </c>
      <c r="E108" s="84"/>
      <c r="F108" s="131">
        <v>597.76728215785101</v>
      </c>
      <c r="G108" s="131">
        <v>596.56806896740704</v>
      </c>
    </row>
    <row r="109" spans="1:7" s="16" customFormat="1" ht="12" x14ac:dyDescent="0.2">
      <c r="A109" s="79" t="s">
        <v>57</v>
      </c>
      <c r="B109" s="131">
        <v>787.75498975614096</v>
      </c>
      <c r="C109" s="130">
        <v>722.57571991487703</v>
      </c>
      <c r="D109" s="98">
        <f>IFERROR(((B109/C109)-1)*100,IF(B109+C109&lt;&gt;0,100,0))</f>
        <v>9.0204068646179145</v>
      </c>
      <c r="E109" s="84"/>
      <c r="F109" s="131">
        <v>797.03796111803695</v>
      </c>
      <c r="G109" s="131">
        <v>787.75498975614096</v>
      </c>
    </row>
    <row r="110" spans="1:7" s="16" customFormat="1" ht="12" x14ac:dyDescent="0.2">
      <c r="A110" s="79" t="s">
        <v>59</v>
      </c>
      <c r="B110" s="131">
        <v>900.45783909525596</v>
      </c>
      <c r="C110" s="130">
        <v>800.404469226934</v>
      </c>
      <c r="D110" s="98">
        <f>IFERROR(((B110/C110)-1)*100,IF(B110+C110&lt;&gt;0,100,0))</f>
        <v>12.500351224295137</v>
      </c>
      <c r="E110" s="84"/>
      <c r="F110" s="131">
        <v>914.08920277435004</v>
      </c>
      <c r="G110" s="131">
        <v>900.25644726997905</v>
      </c>
    </row>
    <row r="111" spans="1:7" s="16" customFormat="1" ht="12" x14ac:dyDescent="0.2">
      <c r="A111" s="79" t="s">
        <v>58</v>
      </c>
      <c r="B111" s="131">
        <v>846.789706632003</v>
      </c>
      <c r="C111" s="130">
        <v>720.94168016513697</v>
      </c>
      <c r="D111" s="98">
        <f>IFERROR(((B111/C111)-1)*100,IF(B111+C111&lt;&gt;0,100,0))</f>
        <v>17.456061971342752</v>
      </c>
      <c r="E111" s="84"/>
      <c r="F111" s="131">
        <v>856.27141959205198</v>
      </c>
      <c r="G111" s="131">
        <v>846.24700888446205</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11</v>
      </c>
      <c r="F119" s="78">
        <v>0</v>
      </c>
      <c r="G119" s="98">
        <f>IFERROR(((E119/F119)-1)*100,IF(E119+F119&lt;&gt;0,100,0))</f>
        <v>100</v>
      </c>
    </row>
    <row r="120" spans="1:7" s="16" customFormat="1" ht="12" x14ac:dyDescent="0.2">
      <c r="A120" s="79" t="s">
        <v>72</v>
      </c>
      <c r="B120" s="67">
        <v>75</v>
      </c>
      <c r="C120" s="66">
        <v>188</v>
      </c>
      <c r="D120" s="98">
        <f>IFERROR(((B120/C120)-1)*100,IF(B120+C120&lt;&gt;0,100,0))</f>
        <v>-60.106382978723403</v>
      </c>
      <c r="E120" s="66">
        <v>5440</v>
      </c>
      <c r="F120" s="66">
        <v>7867</v>
      </c>
      <c r="G120" s="98">
        <f>IFERROR(((E120/F120)-1)*100,IF(E120+F120&lt;&gt;0,100,0))</f>
        <v>-30.850387695436631</v>
      </c>
    </row>
    <row r="121" spans="1:7" s="16" customFormat="1" ht="12" x14ac:dyDescent="0.2">
      <c r="A121" s="79" t="s">
        <v>74</v>
      </c>
      <c r="B121" s="67">
        <v>2</v>
      </c>
      <c r="C121" s="66">
        <v>2</v>
      </c>
      <c r="D121" s="98">
        <f>IFERROR(((B121/C121)-1)*100,IF(B121+C121&lt;&gt;0,100,0))</f>
        <v>0</v>
      </c>
      <c r="E121" s="66">
        <v>222</v>
      </c>
      <c r="F121" s="66">
        <v>214</v>
      </c>
      <c r="G121" s="98">
        <f>IFERROR(((E121/F121)-1)*100,IF(E121+F121&lt;&gt;0,100,0))</f>
        <v>3.7383177570093462</v>
      </c>
    </row>
    <row r="122" spans="1:7" s="28" customFormat="1" ht="12" x14ac:dyDescent="0.2">
      <c r="A122" s="81" t="s">
        <v>34</v>
      </c>
      <c r="B122" s="82">
        <f>SUM(B119:B121)</f>
        <v>77</v>
      </c>
      <c r="C122" s="82">
        <f>SUM(C119:C121)</f>
        <v>190</v>
      </c>
      <c r="D122" s="98">
        <f>IFERROR(((B122/C122)-1)*100,IF(B122+C122&lt;&gt;0,100,0))</f>
        <v>-59.473684210526322</v>
      </c>
      <c r="E122" s="82">
        <f>SUM(E119:E121)</f>
        <v>5673</v>
      </c>
      <c r="F122" s="82">
        <f>SUM(F119:F121)</f>
        <v>8081</v>
      </c>
      <c r="G122" s="98">
        <f>IFERROR(((E122/F122)-1)*100,IF(E122+F122&lt;&gt;0,100,0))</f>
        <v>-29.798292290558102</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25</v>
      </c>
      <c r="C125" s="66">
        <v>93</v>
      </c>
      <c r="D125" s="98">
        <f>IFERROR(((B125/C125)-1)*100,IF(B125+C125&lt;&gt;0,100,0))</f>
        <v>-73.118279569892479</v>
      </c>
      <c r="E125" s="66">
        <v>661</v>
      </c>
      <c r="F125" s="66">
        <v>851</v>
      </c>
      <c r="G125" s="98">
        <f>IFERROR(((E125/F125)-1)*100,IF(E125+F125&lt;&gt;0,100,0))</f>
        <v>-22.32667450058754</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25</v>
      </c>
      <c r="C127" s="82">
        <f>SUM(C125:C126)</f>
        <v>93</v>
      </c>
      <c r="D127" s="98">
        <f>IFERROR(((B127/C127)-1)*100,IF(B127+C127&lt;&gt;0,100,0))</f>
        <v>-73.118279569892479</v>
      </c>
      <c r="E127" s="82">
        <f>SUM(E125:E126)</f>
        <v>661</v>
      </c>
      <c r="F127" s="82">
        <f>SUM(F125:F126)</f>
        <v>851</v>
      </c>
      <c r="G127" s="98">
        <f>IFERROR(((E127/F127)-1)*100,IF(E127+F127&lt;&gt;0,100,0))</f>
        <v>-22.32667450058754</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80871</v>
      </c>
      <c r="F130" s="78">
        <v>0</v>
      </c>
      <c r="G130" s="98">
        <f>IFERROR(((E130/F130)-1)*100,IF(E130+F130&lt;&gt;0,100,0))</f>
        <v>100</v>
      </c>
    </row>
    <row r="131" spans="1:7" s="16" customFormat="1" ht="12" x14ac:dyDescent="0.2">
      <c r="A131" s="79" t="s">
        <v>72</v>
      </c>
      <c r="B131" s="67">
        <v>13085</v>
      </c>
      <c r="C131" s="66">
        <v>70781</v>
      </c>
      <c r="D131" s="98">
        <f>IFERROR(((B131/C131)-1)*100,IF(B131+C131&lt;&gt;0,100,0))</f>
        <v>-81.513400488831749</v>
      </c>
      <c r="E131" s="66">
        <v>5790734</v>
      </c>
      <c r="F131" s="66">
        <v>6383950</v>
      </c>
      <c r="G131" s="98">
        <f>IFERROR(((E131/F131)-1)*100,IF(E131+F131&lt;&gt;0,100,0))</f>
        <v>-9.2923033545062257</v>
      </c>
    </row>
    <row r="132" spans="1:7" s="16" customFormat="1" ht="12" x14ac:dyDescent="0.2">
      <c r="A132" s="79" t="s">
        <v>74</v>
      </c>
      <c r="B132" s="67">
        <v>127</v>
      </c>
      <c r="C132" s="66">
        <v>91</v>
      </c>
      <c r="D132" s="98">
        <f>IFERROR(((B132/C132)-1)*100,IF(B132+C132&lt;&gt;0,100,0))</f>
        <v>39.560439560439555</v>
      </c>
      <c r="E132" s="66">
        <v>9843</v>
      </c>
      <c r="F132" s="66">
        <v>13119</v>
      </c>
      <c r="G132" s="98">
        <f>IFERROR(((E132/F132)-1)*100,IF(E132+F132&lt;&gt;0,100,0))</f>
        <v>-24.97141550423051</v>
      </c>
    </row>
    <row r="133" spans="1:7" s="16" customFormat="1" ht="12" x14ac:dyDescent="0.2">
      <c r="A133" s="81" t="s">
        <v>34</v>
      </c>
      <c r="B133" s="82">
        <f>SUM(B130:B132)</f>
        <v>13212</v>
      </c>
      <c r="C133" s="82">
        <f>SUM(C130:C132)</f>
        <v>70872</v>
      </c>
      <c r="D133" s="98">
        <f>IFERROR(((B133/C133)-1)*100,IF(B133+C133&lt;&gt;0,100,0))</f>
        <v>-81.357941076870972</v>
      </c>
      <c r="E133" s="82">
        <f>SUM(E130:E132)</f>
        <v>5881448</v>
      </c>
      <c r="F133" s="82">
        <f>SUM(F130:F132)</f>
        <v>6397069</v>
      </c>
      <c r="G133" s="98">
        <f>IFERROR(((E133/F133)-1)*100,IF(E133+F133&lt;&gt;0,100,0))</f>
        <v>-8.0602694765368295</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9300</v>
      </c>
      <c r="C136" s="66">
        <v>39288</v>
      </c>
      <c r="D136" s="98">
        <f>IFERROR(((B136/C136)-1)*100,)</f>
        <v>-76.328649969456322</v>
      </c>
      <c r="E136" s="66">
        <v>323229</v>
      </c>
      <c r="F136" s="66">
        <v>451889</v>
      </c>
      <c r="G136" s="98">
        <f>IFERROR(((E136/F136)-1)*100,)</f>
        <v>-28.471593687830421</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9300</v>
      </c>
      <c r="C138" s="82">
        <f>SUM(C136:C137)</f>
        <v>39288</v>
      </c>
      <c r="D138" s="98">
        <f>IFERROR(((B138/C138)-1)*100,)</f>
        <v>-76.328649969456322</v>
      </c>
      <c r="E138" s="82">
        <f>SUM(E136:E137)</f>
        <v>323229</v>
      </c>
      <c r="F138" s="82">
        <f>SUM(F136:F137)</f>
        <v>451889</v>
      </c>
      <c r="G138" s="98">
        <f>IFERROR(((E138/F138)-1)*100,)</f>
        <v>-28.471593687830421</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1932016.6625000001</v>
      </c>
      <c r="F141" s="78">
        <v>0</v>
      </c>
      <c r="G141" s="98">
        <f>IFERROR(((E141/F141)-1)*100,IF(E141+F141&lt;&gt;0,100,0))</f>
        <v>100</v>
      </c>
    </row>
    <row r="142" spans="1:7" s="32" customFormat="1" x14ac:dyDescent="0.2">
      <c r="A142" s="79" t="s">
        <v>72</v>
      </c>
      <c r="B142" s="67">
        <v>1381832.0376899999</v>
      </c>
      <c r="C142" s="66">
        <v>6510469.1542800004</v>
      </c>
      <c r="D142" s="98">
        <f>IFERROR(((B142/C142)-1)*100,IF(B142+C142&lt;&gt;0,100,0))</f>
        <v>-78.775231017236607</v>
      </c>
      <c r="E142" s="66">
        <v>544099671.43267</v>
      </c>
      <c r="F142" s="66">
        <v>594954879.44482994</v>
      </c>
      <c r="G142" s="98">
        <f>IFERROR(((E142/F142)-1)*100,IF(E142+F142&lt;&gt;0,100,0))</f>
        <v>-8.5477419833272847</v>
      </c>
    </row>
    <row r="143" spans="1:7" s="32" customFormat="1" x14ac:dyDescent="0.2">
      <c r="A143" s="79" t="s">
        <v>74</v>
      </c>
      <c r="B143" s="67">
        <v>376880.69</v>
      </c>
      <c r="C143" s="66">
        <v>237351.21</v>
      </c>
      <c r="D143" s="98">
        <f>IFERROR(((B143/C143)-1)*100,IF(B143+C143&lt;&gt;0,100,0))</f>
        <v>58.786083289821867</v>
      </c>
      <c r="E143" s="66">
        <v>52817167.030000001</v>
      </c>
      <c r="F143" s="66">
        <v>64385502.939999998</v>
      </c>
      <c r="G143" s="98">
        <f>IFERROR(((E143/F143)-1)*100,IF(E143+F143&lt;&gt;0,100,0))</f>
        <v>-17.967299130644943</v>
      </c>
    </row>
    <row r="144" spans="1:7" s="16" customFormat="1" ht="12" x14ac:dyDescent="0.2">
      <c r="A144" s="81" t="s">
        <v>34</v>
      </c>
      <c r="B144" s="82">
        <f>SUM(B141:B143)</f>
        <v>1758712.7276899999</v>
      </c>
      <c r="C144" s="82">
        <f>SUM(C141:C143)</f>
        <v>6747820.3642800003</v>
      </c>
      <c r="D144" s="98">
        <f>IFERROR(((B144/C144)-1)*100,IF(B144+C144&lt;&gt;0,100,0))</f>
        <v>-73.936580514207918</v>
      </c>
      <c r="E144" s="82">
        <f>SUM(E141:E143)</f>
        <v>598848855.12516999</v>
      </c>
      <c r="F144" s="82">
        <f>SUM(F141:F143)</f>
        <v>659340382.38483</v>
      </c>
      <c r="G144" s="98">
        <f>IFERROR(((E144/F144)-1)*100,IF(E144+F144&lt;&gt;0,100,0))</f>
        <v>-9.1745521548160838</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28231.599999999999</v>
      </c>
      <c r="C147" s="66">
        <v>64356.842360000002</v>
      </c>
      <c r="D147" s="98">
        <f>IFERROR(((B147/C147)-1)*100,IF(B147+C147&lt;&gt;0,100,0))</f>
        <v>-56.132714153255428</v>
      </c>
      <c r="E147" s="66">
        <v>620441.93732999999</v>
      </c>
      <c r="F147" s="66">
        <v>735570.82518000004</v>
      </c>
      <c r="G147" s="98">
        <f>IFERROR(((E147/F147)-1)*100,IF(E147+F147&lt;&gt;0,100,0))</f>
        <v>-15.651638687794222</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28231.599999999999</v>
      </c>
      <c r="C149" s="82">
        <f>SUM(C147:C148)</f>
        <v>64356.842360000002</v>
      </c>
      <c r="D149" s="98">
        <f>IFERROR(((B149/C149)-1)*100,IF(B149+C149&lt;&gt;0,100,0))</f>
        <v>-56.132714153255428</v>
      </c>
      <c r="E149" s="82">
        <f>SUM(E147:E148)</f>
        <v>620441.93732999999</v>
      </c>
      <c r="F149" s="82">
        <f>SUM(F147:F148)</f>
        <v>735570.82518000004</v>
      </c>
      <c r="G149" s="98">
        <f>IFERROR(((E149/F149)-1)*100,IF(E149+F149&lt;&gt;0,100,0))</f>
        <v>-15.651638687794222</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78">
        <v>0</v>
      </c>
      <c r="D152" s="98">
        <f>IFERROR(((B152/C152)-1)*100,IF(B152+C152&lt;&gt;0,100,0))</f>
        <v>100</v>
      </c>
      <c r="E152" s="78"/>
      <c r="F152" s="78"/>
      <c r="G152" s="65"/>
    </row>
    <row r="153" spans="1:7" s="16" customFormat="1" ht="12" x14ac:dyDescent="0.2">
      <c r="A153" s="79" t="s">
        <v>72</v>
      </c>
      <c r="B153" s="67">
        <v>984420</v>
      </c>
      <c r="C153" s="66">
        <v>942197</v>
      </c>
      <c r="D153" s="98">
        <f>IFERROR(((B153/C153)-1)*100,IF(B153+C153&lt;&gt;0,100,0))</f>
        <v>4.4813345828950801</v>
      </c>
      <c r="E153" s="78"/>
      <c r="F153" s="78"/>
      <c r="G153" s="65"/>
    </row>
    <row r="154" spans="1:7" s="16" customFormat="1" ht="12" x14ac:dyDescent="0.2">
      <c r="A154" s="79" t="s">
        <v>74</v>
      </c>
      <c r="B154" s="67">
        <v>1556</v>
      </c>
      <c r="C154" s="66">
        <v>2423</v>
      </c>
      <c r="D154" s="98">
        <f>IFERROR(((B154/C154)-1)*100,IF(B154+C154&lt;&gt;0,100,0))</f>
        <v>-35.782088320264137</v>
      </c>
      <c r="E154" s="78"/>
      <c r="F154" s="78"/>
      <c r="G154" s="65"/>
    </row>
    <row r="155" spans="1:7" s="28" customFormat="1" ht="12" x14ac:dyDescent="0.2">
      <c r="A155" s="81" t="s">
        <v>34</v>
      </c>
      <c r="B155" s="82">
        <f>SUM(B152:B154)</f>
        <v>1016447</v>
      </c>
      <c r="C155" s="82">
        <f>SUM(C152:C154)</f>
        <v>944620</v>
      </c>
      <c r="D155" s="98">
        <f>IFERROR(((B155/C155)-1)*100,IF(B155+C155&lt;&gt;0,100,0))</f>
        <v>7.6037983527767805</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120456</v>
      </c>
      <c r="C158" s="66">
        <v>297715</v>
      </c>
      <c r="D158" s="98">
        <f>IFERROR(((B158/C158)-1)*100,IF(B158+C158&lt;&gt;0,100,0))</f>
        <v>-59.539828359336951</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120456</v>
      </c>
      <c r="C160" s="82">
        <f>SUM(C158:C159)</f>
        <v>297715</v>
      </c>
      <c r="D160" s="98">
        <f>IFERROR(((B160/C160)-1)*100,IF(B160+C160&lt;&gt;0,100,0))</f>
        <v>-59.539828359336951</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10109</v>
      </c>
      <c r="C168" s="113">
        <v>8332</v>
      </c>
      <c r="D168" s="111">
        <f>IFERROR(((B168/C168)-1)*100,IF(B168+C168&lt;&gt;0,100,0))</f>
        <v>21.327412385981749</v>
      </c>
      <c r="E168" s="113">
        <v>208987</v>
      </c>
      <c r="F168" s="113">
        <v>221197</v>
      </c>
      <c r="G168" s="111">
        <f>IFERROR(((E168/F168)-1)*100,IF(E168+F168&lt;&gt;0,100,0))</f>
        <v>-5.5199663648241142</v>
      </c>
    </row>
    <row r="169" spans="1:7" x14ac:dyDescent="0.2">
      <c r="A169" s="101" t="s">
        <v>32</v>
      </c>
      <c r="B169" s="112">
        <v>65900</v>
      </c>
      <c r="C169" s="113">
        <v>70166</v>
      </c>
      <c r="D169" s="111">
        <f t="shared" ref="D169:D171" si="5">IFERROR(((B169/C169)-1)*100,IF(B169+C169&lt;&gt;0,100,0))</f>
        <v>-6.0798677422113308</v>
      </c>
      <c r="E169" s="113">
        <v>1471520</v>
      </c>
      <c r="F169" s="113">
        <v>1380533</v>
      </c>
      <c r="G169" s="111">
        <f>IFERROR(((E169/F169)-1)*100,IF(E169+F169&lt;&gt;0,100,0))</f>
        <v>6.5907153251678841</v>
      </c>
    </row>
    <row r="170" spans="1:7" x14ac:dyDescent="0.2">
      <c r="A170" s="101" t="s">
        <v>92</v>
      </c>
      <c r="B170" s="112">
        <v>21712626</v>
      </c>
      <c r="C170" s="113">
        <v>18480589</v>
      </c>
      <c r="D170" s="111">
        <f t="shared" si="5"/>
        <v>17.488820296798991</v>
      </c>
      <c r="E170" s="113">
        <v>483713382</v>
      </c>
      <c r="F170" s="113">
        <v>363204262</v>
      </c>
      <c r="G170" s="111">
        <f>IFERROR(((E170/F170)-1)*100,IF(E170+F170&lt;&gt;0,100,0))</f>
        <v>33.179434441768741</v>
      </c>
    </row>
    <row r="171" spans="1:7" x14ac:dyDescent="0.2">
      <c r="A171" s="101" t="s">
        <v>93</v>
      </c>
      <c r="B171" s="112">
        <v>134013</v>
      </c>
      <c r="C171" s="113">
        <v>145558</v>
      </c>
      <c r="D171" s="111">
        <f t="shared" si="5"/>
        <v>-7.9315461877739413</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402</v>
      </c>
      <c r="C174" s="113">
        <v>256</v>
      </c>
      <c r="D174" s="111">
        <f t="shared" ref="D174:D177" si="6">IFERROR(((B174/C174)-1)*100,IF(B174+C174&lt;&gt;0,100,0))</f>
        <v>57.03125</v>
      </c>
      <c r="E174" s="113">
        <v>10373</v>
      </c>
      <c r="F174" s="113">
        <v>10124</v>
      </c>
      <c r="G174" s="111">
        <f t="shared" ref="G174" si="7">IFERROR(((E174/F174)-1)*100,IF(E174+F174&lt;&gt;0,100,0))</f>
        <v>2.4595021730541289</v>
      </c>
    </row>
    <row r="175" spans="1:7" x14ac:dyDescent="0.2">
      <c r="A175" s="101" t="s">
        <v>32</v>
      </c>
      <c r="B175" s="112">
        <v>6705</v>
      </c>
      <c r="C175" s="113">
        <v>4230</v>
      </c>
      <c r="D175" s="111">
        <f t="shared" si="6"/>
        <v>58.510638297872333</v>
      </c>
      <c r="E175" s="113">
        <v>139736</v>
      </c>
      <c r="F175" s="113">
        <v>118430</v>
      </c>
      <c r="G175" s="111">
        <f t="shared" ref="G175" si="8">IFERROR(((E175/F175)-1)*100,IF(E175+F175&lt;&gt;0,100,0))</f>
        <v>17.990374060626536</v>
      </c>
    </row>
    <row r="176" spans="1:7" x14ac:dyDescent="0.2">
      <c r="A176" s="101" t="s">
        <v>92</v>
      </c>
      <c r="B176" s="112">
        <v>75431</v>
      </c>
      <c r="C176" s="113">
        <v>32272</v>
      </c>
      <c r="D176" s="111">
        <f t="shared" si="6"/>
        <v>133.73512642538424</v>
      </c>
      <c r="E176" s="113">
        <v>2869048</v>
      </c>
      <c r="F176" s="113">
        <v>958780</v>
      </c>
      <c r="G176" s="111">
        <f t="shared" ref="G176" si="9">IFERROR(((E176/F176)-1)*100,IF(E176+F176&lt;&gt;0,100,0))</f>
        <v>199.23945013454599</v>
      </c>
    </row>
    <row r="177" spans="1:7" x14ac:dyDescent="0.2">
      <c r="A177" s="101" t="s">
        <v>93</v>
      </c>
      <c r="B177" s="112">
        <v>65033</v>
      </c>
      <c r="C177" s="113">
        <v>49439</v>
      </c>
      <c r="D177" s="111">
        <f t="shared" si="6"/>
        <v>31.541900119338973</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2021-06-21T06:22:44Z</dcterms:modified>
</cp:coreProperties>
</file>