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<sst xmlns="http://schemas.openxmlformats.org/spreadsheetml/2006/main" count="265" uniqueCount="100">
  <si>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</si>
  <si>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</si>
  <si>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</si>
  <si>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</si>
  <si>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</si>
  <si>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</si>
  <si>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</si>
  <si>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</si>
  <si>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</si>
  <si>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</si>
  <si>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</si>
  <si>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</si>
  <si>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</si>
  <si>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</si>
  <si>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</si>
  <si>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</si>
  <si>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</si>
  <si>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</si>
  <si>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</si>
  <si>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</si>
  <si>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</si>
  <si>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</si>
  <si>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</si>
  <si>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</si>
  <si>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</si>
  <si>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</si>
  <si>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</si>
  <si>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</si>
  <si>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</si>
  <si>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</si>
  <si>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</si>
  <si>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</si>
  <si>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</si>
  <si>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</si>
  <si>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</si>
  <si>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</si>
  <si>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</si>
  <si>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</si>
  <si>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</si>
  <si>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</si>
  <si>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</si>
  <si>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</si>
  <si>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</si>
  <si>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</si>
  <si>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</si>
  <si>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</si>
  <si>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</si>
  <si>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</si>
  <si>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</si>
  <si>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</si>
  <si>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</si>
  <si>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</si>
  <si>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</si>
  <si>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</si>
  <si>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</si>
  <si>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</si>
  <si>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</si>
  <si>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</si>
  <si>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</si>
  <si>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</si>
  <si>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</si>
  <si>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</si>
  <si>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</si>
  <si>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</si>
  <si>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</si>
  <si>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</si>
  <si>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</si>
  <si>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</si>
  <si>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</si>
  <si>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</si>
  <si>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</si>
  <si>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</si>
  <si>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</si>
  <si>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</si>
  <si>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</si>
  <si>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</si>
  <si>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</si>
  <si>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</si>
  <si>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</si>
  <si>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</si>
  <si>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</si>
  <si>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</si>
  <si>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</si>
  <si>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</si>
  <si>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</si>
  <si>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</si>
  <si>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</si>
  <si>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</si>
  <si>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</si>
  <si>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</si>
  <si>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</si>
  <si>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</si>
  <si>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</si>
  <si>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</si>
  <si>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</si>
  <si>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</si>
  <si>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</si>
  <si>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 August 2019</t>
  </si>
  <si>
    <t>02.08.2019</t>
  </si>
  <si>
    <t>03.08.2018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</si>
</sst>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2019</v>
      </c>
      <c r="F10" s="125">
        <v>2018</v>
      </c>
      <c r="G10" s="29" t="s">
        <v>7</v>
      </c>
    </row>
    <row r="11" spans="1:7" s="16" customFormat="1" ht="12" x14ac:dyDescent="0.2">
      <c r="A11" s="64" t="s">
        <v>8</v>
      </c>
      <c r="B11" s="67">
        <v>1581572</v>
      </c>
      <c r="C11" s="67">
        <v>1284788</v>
      </c>
      <c r="D11" s="98">
        <f>IFERROR(((B11/C11)-1)*100,IF(B11+C11&lt;&gt;0,100,0))</f>
        <v>23.099842152946625</v>
      </c>
      <c r="E11" s="67">
        <v>42294796</v>
      </c>
      <c r="F11" s="67">
        <v>38902839</v>
      </c>
      <c r="G11" s="98">
        <f>IFERROR(((E11/F11)-1)*100,IF(E11+F11&lt;&gt;0,100,0))</f>
        <v>8.7190474710598931</v>
      </c>
    </row>
    <row r="12" spans="1:7" s="16" customFormat="1" ht="12" x14ac:dyDescent="0.2">
      <c r="A12" s="64" t="s">
        <v>9</v>
      </c>
      <c r="B12" s="67">
        <v>1556123.8089999999</v>
      </c>
      <c r="C12" s="67">
        <v>1498821.3149999999</v>
      </c>
      <c r="D12" s="98">
        <f>IFERROR(((B12/C12)-1)*100,IF(B12+C12&lt;&gt;0,100,0))</f>
        <v>3.8231704757948348</v>
      </c>
      <c r="E12" s="67">
        <v>44299274.104999997</v>
      </c>
      <c r="F12" s="67">
        <v>52461710.287</v>
      </c>
      <c r="G12" s="98">
        <f>IFERROR(((E12/F12)-1)*100,IF(E12+F12&lt;&gt;0,100,0))</f>
        <v>-15.558844988747255</v>
      </c>
    </row>
    <row r="13" spans="1:7" s="16" customFormat="1" ht="12" x14ac:dyDescent="0.2">
      <c r="A13" s="64" t="s">
        <v>10</v>
      </c>
      <c r="B13" s="67">
        <v>101783853.981345</v>
      </c>
      <c r="C13" s="67">
        <v>97365843.806485802</v>
      </c>
      <c r="D13" s="98">
        <f>IFERROR(((B13/C13)-1)*100,IF(B13+C13&lt;&gt;0,100,0))</f>
        <v>4.5375359593657683</v>
      </c>
      <c r="E13" s="67">
        <v>2878239065.3773298</v>
      </c>
      <c r="F13" s="67">
        <v>3369344332.9873199</v>
      </c>
      <c r="G13" s="98">
        <f>IFERROR(((E13/F13)-1)*100,IF(E13+F13&lt;&gt;0,100,0))</f>
        <v>-14.575692451550882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359</v>
      </c>
      <c r="C16" s="67">
        <v>745</v>
      </c>
      <c r="D16" s="98">
        <f>IFERROR(((B16/C16)-1)*100,IF(B16+C16&lt;&gt;0,100,0))</f>
        <v>-51.812080536912752</v>
      </c>
      <c r="E16" s="67">
        <v>20849</v>
      </c>
      <c r="F16" s="67">
        <v>42709</v>
      </c>
      <c r="G16" s="98">
        <f>IFERROR(((E16/F16)-1)*100,IF(E16+F16&lt;&gt;0,100,0))</f>
        <v>-51.18359128052635</v>
      </c>
    </row>
    <row r="17" spans="1:7" s="16" customFormat="1" ht="12" x14ac:dyDescent="0.2">
      <c r="A17" s="64" t="s">
        <v>9</v>
      </c>
      <c r="B17" s="67">
        <v>163673.01</v>
      </c>
      <c r="C17" s="67">
        <v>178676.97700000001</v>
      </c>
      <c r="D17" s="98">
        <f>IFERROR(((B17/C17)-1)*100,IF(B17+C17&lt;&gt;0,100,0))</f>
        <v>-8.3972581425529764</v>
      </c>
      <c r="E17" s="67">
        <v>4359875.1789999995</v>
      </c>
      <c r="F17" s="67">
        <v>5835693.0630000001</v>
      </c>
      <c r="G17" s="98">
        <f>IFERROR(((E17/F17)-1)*100,IF(E17+F17&lt;&gt;0,100,0))</f>
        <v>-25.28950491514226</v>
      </c>
    </row>
    <row r="18" spans="1:7" s="16" customFormat="1" ht="12" x14ac:dyDescent="0.2">
      <c r="A18" s="64" t="s">
        <v>10</v>
      </c>
      <c r="B18" s="67">
        <v>8990305.28081524</v>
      </c>
      <c r="C18" s="67">
        <v>5159097.2376558203</v>
      </c>
      <c r="D18" s="98">
        <f>IFERROR(((B18/C18)-1)*100,IF(B18+C18&lt;&gt;0,100,0))</f>
        <v>74.261210182195299</v>
      </c>
      <c r="E18" s="67">
        <v>166759361.02452001</v>
      </c>
      <c r="F18" s="67">
        <v>255907479.96148801</v>
      </c>
      <c r="G18" s="98">
        <f>IFERROR(((E18/F18)-1)*100,IF(E18+F18&lt;&gt;0,100,0))</f>
        <v>-34.836073939841093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2019</v>
      </c>
      <c r="F23" s="125">
        <v>2018</v>
      </c>
      <c r="G23" s="29" t="s">
        <v>13</v>
      </c>
    </row>
    <row r="24" spans="1:7" s="16" customFormat="1" ht="12" x14ac:dyDescent="0.2">
      <c r="A24" s="64" t="s">
        <v>14</v>
      </c>
      <c r="B24" s="66">
        <v>14835926.39223</v>
      </c>
      <c r="C24" s="66">
        <v>18106117.112029999</v>
      </c>
      <c r="D24" s="65">
        <f>B24-C24</f>
        <v>-3270190.7197999991</v>
      </c>
      <c r="E24" s="67">
        <v>536371519.10848999</v>
      </c>
      <c r="F24" s="67">
        <v>698666261.49216998</v>
      </c>
      <c r="G24" s="65">
        <f>E24-F24</f>
        <v>-162294742.38367999</v>
      </c>
    </row>
    <row r="25" spans="1:7" s="16" customFormat="1" ht="12" x14ac:dyDescent="0.2">
      <c r="A25" s="68" t="s">
        <v>15</v>
      </c>
      <c r="B25" s="66">
        <v>19905588.501230001</v>
      </c>
      <c r="C25" s="66">
        <v>21899255.13284</v>
      </c>
      <c r="D25" s="65">
        <f>B25-C25</f>
        <v>-1993666.6316099986</v>
      </c>
      <c r="E25" s="67">
        <v>580162464.2615</v>
      </c>
      <c r="F25" s="67">
        <v>688174229.52156997</v>
      </c>
      <c r="G25" s="65">
        <f>E25-F25</f>
        <v>-108011765.26006997</v>
      </c>
    </row>
    <row r="26" spans="1:7" s="28" customFormat="1" ht="12" x14ac:dyDescent="0.2">
      <c r="A26" s="69" t="s">
        <v>16</v>
      </c>
      <c r="B26" s="70">
        <f>B24-B25</f>
        <v>-5069662.1090000011</v>
      </c>
      <c r="C26" s="70">
        <f>C24-C25</f>
        <v>-3793138.0208100006</v>
      </c>
      <c r="D26" s="70"/>
      <c r="E26" s="70">
        <f>E24-E25</f>
        <v>-43790945.153010011</v>
      </c>
      <c r="F26" s="70">
        <f>F24-F25</f>
        <v>10492031.970600009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56273.919457490003</v>
      </c>
      <c r="C33" s="126">
        <v>57118.026472580001</v>
      </c>
      <c r="D33" s="98">
        <f t="shared" ref="D33:D42" si="0">IFERROR(((B33/C33)-1)*100,IF(B33+C33&lt;&gt;0,100,0))</f>
        <v>-1.4778294475829234</v>
      </c>
      <c r="E33" s="64"/>
      <c r="F33" s="126">
        <v>58159.07</v>
      </c>
      <c r="G33" s="126">
        <v>55893.37</v>
      </c>
    </row>
    <row r="34" spans="1:7" s="16" customFormat="1" ht="12" x14ac:dyDescent="0.2">
      <c r="A34" s="64" t="s">
        <v>23</v>
      </c>
      <c r="B34" s="126">
        <v>69246.775875410007</v>
      </c>
      <c r="C34" s="126">
        <v>70932.720612630001</v>
      </c>
      <c r="D34" s="98">
        <f t="shared" si="0"/>
        <v>-2.3768223221369067</v>
      </c>
      <c r="E34" s="64"/>
      <c r="F34" s="126">
        <v>71677.97</v>
      </c>
      <c r="G34" s="126">
        <v>68144.289999999994</v>
      </c>
    </row>
    <row r="35" spans="1:7" s="16" customFormat="1" ht="12" x14ac:dyDescent="0.2">
      <c r="A35" s="64" t="s">
        <v>24</v>
      </c>
      <c r="B35" s="126">
        <v>47973.25659107</v>
      </c>
      <c r="C35" s="126">
        <v>55592.740893360002</v>
      </c>
      <c r="D35" s="98">
        <f t="shared" si="0"/>
        <v>-13.705897892147412</v>
      </c>
      <c r="E35" s="64"/>
      <c r="F35" s="126">
        <v>48473.34</v>
      </c>
      <c r="G35" s="126">
        <v>47528.09</v>
      </c>
    </row>
    <row r="36" spans="1:7" s="16" customFormat="1" ht="12" x14ac:dyDescent="0.2">
      <c r="A36" s="64" t="s">
        <v>25</v>
      </c>
      <c r="B36" s="126">
        <v>50332.329062270001</v>
      </c>
      <c r="C36" s="126">
        <v>50988.46235157</v>
      </c>
      <c r="D36" s="98">
        <f t="shared" si="0"/>
        <v>-1.2868269781816544</v>
      </c>
      <c r="E36" s="64"/>
      <c r="F36" s="126">
        <v>52080.38</v>
      </c>
      <c r="G36" s="126">
        <v>49980.28</v>
      </c>
    </row>
    <row r="37" spans="1:7" s="16" customFormat="1" ht="12" x14ac:dyDescent="0.2">
      <c r="A37" s="64" t="s">
        <v>79</v>
      </c>
      <c r="B37" s="126">
        <v>43646.406805899998</v>
      </c>
      <c r="C37" s="126">
        <v>41217.164609369996</v>
      </c>
      <c r="D37" s="98">
        <f t="shared" si="0"/>
        <v>5.8937634831333297</v>
      </c>
      <c r="E37" s="64"/>
      <c r="F37" s="126">
        <v>46369.43</v>
      </c>
      <c r="G37" s="126">
        <v>43309.13</v>
      </c>
    </row>
    <row r="38" spans="1:7" s="16" customFormat="1" ht="12" x14ac:dyDescent="0.2">
      <c r="A38" s="64" t="s">
        <v>26</v>
      </c>
      <c r="B38" s="126">
        <v>73193.064247849994</v>
      </c>
      <c r="C38" s="126">
        <v>73482.951435370007</v>
      </c>
      <c r="D38" s="98">
        <f t="shared" si="0"/>
        <v>-0.3944958413584887</v>
      </c>
      <c r="E38" s="64"/>
      <c r="F38" s="126">
        <v>74743.56</v>
      </c>
      <c r="G38" s="126">
        <v>72291.45</v>
      </c>
    </row>
    <row r="39" spans="1:7" s="16" customFormat="1" ht="12" x14ac:dyDescent="0.2">
      <c r="A39" s="64" t="s">
        <v>27</v>
      </c>
      <c r="B39" s="126">
        <v>15536.19764472</v>
      </c>
      <c r="C39" s="126">
        <v>16920.731128269999</v>
      </c>
      <c r="D39" s="98">
        <f t="shared" si="0"/>
        <v>-8.1824684350477952</v>
      </c>
      <c r="E39" s="64"/>
      <c r="F39" s="126">
        <v>16240.81</v>
      </c>
      <c r="G39" s="126">
        <v>15372.52</v>
      </c>
    </row>
    <row r="40" spans="1:7" s="16" customFormat="1" ht="12" x14ac:dyDescent="0.2">
      <c r="A40" s="64" t="s">
        <v>28</v>
      </c>
      <c r="B40" s="126">
        <v>76492.901717529996</v>
      </c>
      <c r="C40" s="126">
        <v>77969.241702379994</v>
      </c>
      <c r="D40" s="98">
        <f t="shared" si="0"/>
        <v>-1.8934902438648815</v>
      </c>
      <c r="E40" s="64"/>
      <c r="F40" s="126">
        <v>78404.649999999994</v>
      </c>
      <c r="G40" s="126">
        <v>75857.83</v>
      </c>
    </row>
    <row r="41" spans="1:7" s="16" customFormat="1" ht="12" x14ac:dyDescent="0.2">
      <c r="A41" s="64" t="s">
        <v>29</v>
      </c>
      <c r="B41" s="126">
        <v>2205.5324551799999</v>
      </c>
      <c r="C41" s="126">
        <v>1077.2852878599999</v>
      </c>
      <c r="D41" s="98">
        <f t="shared" si="0"/>
        <v>104.73058344287192</v>
      </c>
      <c r="E41" s="64"/>
      <c r="F41" s="126">
        <v>2219.1</v>
      </c>
      <c r="G41" s="126">
        <v>1945.21</v>
      </c>
    </row>
    <row r="42" spans="1:7" s="16" customFormat="1" ht="12" x14ac:dyDescent="0.2">
      <c r="A42" s="64" t="s">
        <v>78</v>
      </c>
      <c r="B42" s="126">
        <v>821.77102002000004</v>
      </c>
      <c r="C42" s="126">
        <v>1013.08718818</v>
      </c>
      <c r="D42" s="98">
        <f t="shared" si="0"/>
        <v>-18.884472174966238</v>
      </c>
      <c r="E42" s="64"/>
      <c r="F42" s="126">
        <v>827.59</v>
      </c>
      <c r="G42" s="126">
        <v>799.82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16256.3793422737</v>
      </c>
      <c r="D48" s="72"/>
      <c r="E48" s="127">
        <v>14603.6479958702</v>
      </c>
      <c r="F48" s="72"/>
      <c r="G48" s="98">
        <f>IFERROR(((C48/E48)-1)*100,IF(C48+E48&lt;&gt;0,100,0))</f>
        <v>11.317249956112875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4279</v>
      </c>
      <c r="D54" s="75"/>
      <c r="E54" s="128">
        <v>912274</v>
      </c>
      <c r="F54" s="128">
        <v>115920243.16</v>
      </c>
      <c r="G54" s="128">
        <v>10772822.4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2019</v>
      </c>
      <c r="F67" s="125">
        <v>2018</v>
      </c>
      <c r="G67" s="50" t="s">
        <v>7</v>
      </c>
    </row>
    <row r="68" spans="1:7" s="16" customFormat="1" ht="12" x14ac:dyDescent="0.2">
      <c r="A68" s="77" t="s">
        <v>53</v>
      </c>
      <c r="B68" s="67">
        <v>8367</v>
      </c>
      <c r="C68" s="66">
        <v>6030</v>
      </c>
      <c r="D68" s="98">
        <f>IFERROR(((B68/C68)-1)*100,IF(B68+C68&lt;&gt;0,100,0))</f>
        <v>38.756218905472629</v>
      </c>
      <c r="E68" s="66">
        <v>178014</v>
      </c>
      <c r="F68" s="66">
        <v>186823</v>
      </c>
      <c r="G68" s="98">
        <f>IFERROR(((E68/F68)-1)*100,IF(E68+F68&lt;&gt;0,100,0))</f>
        <v>-4.7151581978664314</v>
      </c>
    </row>
    <row r="69" spans="1:7" s="16" customFormat="1" ht="12" x14ac:dyDescent="0.2">
      <c r="A69" s="79" t="s">
        <v>54</v>
      </c>
      <c r="B69" s="67">
        <v>315907195.43000001</v>
      </c>
      <c r="C69" s="66">
        <v>218052684.55899999</v>
      </c>
      <c r="D69" s="98">
        <f>IFERROR(((B69/C69)-1)*100,IF(B69+C69&lt;&gt;0,100,0))</f>
        <v>44.876544890472502</v>
      </c>
      <c r="E69" s="66">
        <v>6215054229.2620001</v>
      </c>
      <c r="F69" s="66">
        <v>5713941068.1750002</v>
      </c>
      <c r="G69" s="98">
        <f>IFERROR(((E69/F69)-1)*100,IF(E69+F69&lt;&gt;0,100,0))</f>
        <v>8.7700092651997288</v>
      </c>
    </row>
    <row r="70" spans="1:7" s="62" customFormat="1" ht="12" x14ac:dyDescent="0.2">
      <c r="A70" s="79" t="s">
        <v>55</v>
      </c>
      <c r="B70" s="67">
        <v>316132202.16979003</v>
      </c>
      <c r="C70" s="66">
        <v>228269298.52823001</v>
      </c>
      <c r="D70" s="98">
        <f>IFERROR(((B70/C70)-1)*100,IF(B70+C70&lt;&gt;0,100,0))</f>
        <v>38.4908983415893</v>
      </c>
      <c r="E70" s="66">
        <v>6261166822.8613596</v>
      </c>
      <c r="F70" s="66">
        <v>5950883099.8881702</v>
      </c>
      <c r="G70" s="98">
        <f>IFERROR(((E70/F70)-1)*100,IF(E70+F70&lt;&gt;0,100,0))</f>
        <v>5.2140786126183558</v>
      </c>
    </row>
    <row r="71" spans="1:7" s="16" customFormat="1" ht="12" x14ac:dyDescent="0.2">
      <c r="A71" s="79" t="s">
        <v>94</v>
      </c>
      <c r="B71" s="98">
        <f>IFERROR(B69/B68/1000,)</f>
        <v>37.756327886936781</v>
      </c>
      <c r="C71" s="98">
        <f>IFERROR(C69/C68/1000,)</f>
        <v>36.161307555389712</v>
      </c>
      <c r="D71" s="98">
        <f>IFERROR(((B71/C71)-1)*100,IF(B71+C71&lt;&gt;0,100,0))</f>
        <v>4.4108480565972608</v>
      </c>
      <c r="E71" s="98">
        <f>IFERROR(E69/E68/1000,)</f>
        <v>34.913289006830922</v>
      </c>
      <c r="F71" s="98">
        <f>IFERROR(F69/F68/1000,)</f>
        <v>30.584783823057119</v>
      </c>
      <c r="G71" s="98">
        <f>IFERROR(((E71/F71)-1)*100,IF(E71+F71&lt;&gt;0,100,0))</f>
        <v>14.152479248555782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3640</v>
      </c>
      <c r="C74" s="66">
        <v>3578</v>
      </c>
      <c r="D74" s="98">
        <f>IFERROR(((B74/C74)-1)*100,IF(B74+C74&lt;&gt;0,100,0))</f>
        <v>1.7328116266070337</v>
      </c>
      <c r="E74" s="66">
        <v>108607</v>
      </c>
      <c r="F74" s="66">
        <v>93493</v>
      </c>
      <c r="G74" s="98">
        <f>IFERROR(((E74/F74)-1)*100,IF(E74+F74&lt;&gt;0,100,0))</f>
        <v>16.165916164846571</v>
      </c>
    </row>
    <row r="75" spans="1:7" s="16" customFormat="1" ht="12" x14ac:dyDescent="0.2">
      <c r="A75" s="79" t="s">
        <v>54</v>
      </c>
      <c r="B75" s="67">
        <v>592512914.39999998</v>
      </c>
      <c r="C75" s="66">
        <v>478689251.44400001</v>
      </c>
      <c r="D75" s="98">
        <f>IFERROR(((B75/C75)-1)*100,IF(B75+C75&lt;&gt;0,100,0))</f>
        <v>23.778194854520507</v>
      </c>
      <c r="E75" s="66">
        <v>15876472873.048</v>
      </c>
      <c r="F75" s="66">
        <v>12016639852.108999</v>
      </c>
      <c r="G75" s="98">
        <f>IFERROR(((E75/F75)-1)*100,IF(E75+F75&lt;&gt;0,100,0))</f>
        <v>32.120734818074581</v>
      </c>
    </row>
    <row r="76" spans="1:7" s="16" customFormat="1" ht="12" x14ac:dyDescent="0.2">
      <c r="A76" s="79" t="s">
        <v>55</v>
      </c>
      <c r="B76" s="67">
        <v>579487975.02059996</v>
      </c>
      <c r="C76" s="66">
        <v>458790791.14844</v>
      </c>
      <c r="D76" s="98">
        <f>IFERROR(((B76/C76)-1)*100,IF(B76+C76&lt;&gt;0,100,0))</f>
        <v>26.307673606532546</v>
      </c>
      <c r="E76" s="66">
        <v>15606184143.370199</v>
      </c>
      <c r="F76" s="66">
        <v>11974476838.1248</v>
      </c>
      <c r="G76" s="98">
        <f>IFERROR(((E76/F76)-1)*100,IF(E76+F76&lt;&gt;0,100,0))</f>
        <v>30.328734644027456</v>
      </c>
    </row>
    <row r="77" spans="1:7" s="16" customFormat="1" ht="12" x14ac:dyDescent="0.2">
      <c r="A77" s="79" t="s">
        <v>94</v>
      </c>
      <c r="B77" s="98">
        <f>IFERROR(B75/B74/1000,)</f>
        <v>162.77827318681318</v>
      </c>
      <c r="C77" s="98">
        <f>IFERROR(C75/C74/1000,)</f>
        <v>133.78682265064282</v>
      </c>
      <c r="D77" s="98">
        <f>IFERROR(((B77/C77)-1)*100,IF(B77+C77&lt;&gt;0,100,0))</f>
        <v>21.669884942163286</v>
      </c>
      <c r="E77" s="98">
        <f>IFERROR(E75/E74/1000,)</f>
        <v>146.18277710504847</v>
      </c>
      <c r="F77" s="98">
        <f>IFERROR(F75/F74/1000,)</f>
        <v>128.52983487650411</v>
      </c>
      <c r="G77" s="98">
        <f>IFERROR(((E77/F77)-1)*100,IF(E77+F77&lt;&gt;0,100,0))</f>
        <v>13.734509381036641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240</v>
      </c>
      <c r="C80" s="66">
        <v>176</v>
      </c>
      <c r="D80" s="98">
        <f>IFERROR(((B80/C80)-1)*100,IF(B80+C80&lt;&gt;0,100,0))</f>
        <v>36.363636363636353</v>
      </c>
      <c r="E80" s="66">
        <v>5593</v>
      </c>
      <c r="F80" s="66">
        <v>4948</v>
      </c>
      <c r="G80" s="98">
        <f>IFERROR(((E80/F80)-1)*100,IF(E80+F80&lt;&gt;0,100,0))</f>
        <v>13.03556992724333</v>
      </c>
    </row>
    <row r="81" spans="1:7" s="16" customFormat="1" ht="12" x14ac:dyDescent="0.2">
      <c r="A81" s="79" t="s">
        <v>54</v>
      </c>
      <c r="B81" s="67">
        <v>23282380.541000001</v>
      </c>
      <c r="C81" s="66">
        <v>9105401.5449999999</v>
      </c>
      <c r="D81" s="98">
        <f>IFERROR(((B81/C81)-1)*100,IF(B81+C81&lt;&gt;0,100,0))</f>
        <v>155.69855899199666</v>
      </c>
      <c r="E81" s="66">
        <v>421829722.73500001</v>
      </c>
      <c r="F81" s="66">
        <v>363056421.44199997</v>
      </c>
      <c r="G81" s="98">
        <f>IFERROR(((E81/F81)-1)*100,IF(E81+F81&lt;&gt;0,100,0))</f>
        <v>16.188475901228315</v>
      </c>
    </row>
    <row r="82" spans="1:7" s="16" customFormat="1" ht="12" x14ac:dyDescent="0.2">
      <c r="A82" s="79" t="s">
        <v>55</v>
      </c>
      <c r="B82" s="67">
        <v>3307691.4291904299</v>
      </c>
      <c r="C82" s="66">
        <v>2261158.8061804199</v>
      </c>
      <c r="D82" s="98">
        <f>IFERROR(((B82/C82)-1)*100,IF(B82+C82&lt;&gt;0,100,0))</f>
        <v>46.283021791725766</v>
      </c>
      <c r="E82" s="66">
        <v>141448840.113965</v>
      </c>
      <c r="F82" s="66">
        <v>111545978.33284</v>
      </c>
      <c r="G82" s="98">
        <f>IFERROR(((E82/F82)-1)*100,IF(E82+F82&lt;&gt;0,100,0))</f>
        <v>26.807655666346307</v>
      </c>
    </row>
    <row r="83" spans="1:7" s="32" customFormat="1" x14ac:dyDescent="0.2">
      <c r="A83" s="79" t="s">
        <v>94</v>
      </c>
      <c r="B83" s="98">
        <f>IFERROR(B81/B80/1000,)</f>
        <v>97.009918920833343</v>
      </c>
      <c r="C83" s="98">
        <f>IFERROR(C81/C80/1000,)</f>
        <v>51.735236051136368</v>
      </c>
      <c r="D83" s="98">
        <f>IFERROR(((B83/C83)-1)*100,IF(B83+C83&lt;&gt;0,100,0))</f>
        <v>87.512276594130881</v>
      </c>
      <c r="E83" s="98">
        <f>IFERROR(E81/E80/1000,)</f>
        <v>75.421012468263896</v>
      </c>
      <c r="F83" s="98">
        <f>IFERROR(F81/F80/1000,)</f>
        <v>73.374377817704129</v>
      </c>
      <c r="G83" s="98">
        <f>IFERROR(((E83/F83)-1)*100,IF(E83+F83&lt;&gt;0,100,0))</f>
        <v>2.7893042659176581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12247</v>
      </c>
      <c r="C86" s="64">
        <f>C68+C74+C80</f>
        <v>9784</v>
      </c>
      <c r="D86" s="98">
        <f>IFERROR(((B86/C86)-1)*100,IF(B86+C86&lt;&gt;0,100,0))</f>
        <v>25.173753066230574</v>
      </c>
      <c r="E86" s="64">
        <f>E68+E74+E80</f>
        <v>292214</v>
      </c>
      <c r="F86" s="64">
        <f>F68+F74+F80</f>
        <v>285264</v>
      </c>
      <c r="G86" s="98">
        <f>IFERROR(((E86/F86)-1)*100,IF(E86+F86&lt;&gt;0,100,0))</f>
        <v>2.4363396713219965</v>
      </c>
    </row>
    <row r="87" spans="1:7" s="62" customFormat="1" ht="12" x14ac:dyDescent="0.2">
      <c r="A87" s="79" t="s">
        <v>54</v>
      </c>
      <c r="B87" s="64">
        <f t="shared" ref="B87:C87" si="1">B69+B75+B81</f>
        <v>931702490.37099993</v>
      </c>
      <c r="C87" s="64">
        <f t="shared" si="1"/>
        <v>705847337.54799998</v>
      </c>
      <c r="D87" s="98">
        <f>IFERROR(((B87/C87)-1)*100,IF(B87+C87&lt;&gt;0,100,0))</f>
        <v>31.997733902005553</v>
      </c>
      <c r="E87" s="64">
        <f t="shared" ref="E87:F87" si="2">E69+E75+E81</f>
        <v>22513356825.045002</v>
      </c>
      <c r="F87" s="64">
        <f t="shared" si="2"/>
        <v>18093637341.726002</v>
      </c>
      <c r="G87" s="98">
        <f>IFERROR(((E87/F87)-1)*100,IF(E87+F87&lt;&gt;0,100,0))</f>
        <v>24.426926437431252</v>
      </c>
    </row>
    <row r="88" spans="1:7" s="62" customFormat="1" ht="12" x14ac:dyDescent="0.2">
      <c r="A88" s="79" t="s">
        <v>55</v>
      </c>
      <c r="B88" s="64">
        <f t="shared" ref="B88:C88" si="3">B70+B76+B82</f>
        <v>898927868.61958039</v>
      </c>
      <c r="C88" s="64">
        <f t="shared" si="3"/>
        <v>689321248.48285055</v>
      </c>
      <c r="D88" s="98">
        <f>IFERROR(((B88/C88)-1)*100,IF(B88+C88&lt;&gt;0,100,0))</f>
        <v>30.407683006734509</v>
      </c>
      <c r="E88" s="64">
        <f t="shared" ref="E88:F88" si="4">E70+E76+E82</f>
        <v>22008799806.345524</v>
      </c>
      <c r="F88" s="64">
        <f t="shared" si="4"/>
        <v>18036905916.34581</v>
      </c>
      <c r="G88" s="98">
        <f>IFERROR(((E88/F88)-1)*100,IF(E88+F88&lt;&gt;0,100,0))</f>
        <v>22.02092702828935</v>
      </c>
    </row>
    <row r="89" spans="1:7" s="63" customFormat="1" x14ac:dyDescent="0.2">
      <c r="A89" s="79" t="s">
        <v>95</v>
      </c>
      <c r="B89" s="98">
        <f>IFERROR((B75/B87)*100,IF(B75+B87&lt;&gt;0,100,0))</f>
        <v>63.594647489249908</v>
      </c>
      <c r="C89" s="98">
        <f>IFERROR((C75/C87)*100,IF(C75+C87&lt;&gt;0,100,0))</f>
        <v>67.817674726505231</v>
      </c>
      <c r="D89" s="98">
        <f>IFERROR(((B89/C89)-1)*100,IF(B89+C89&lt;&gt;0,100,0))</f>
        <v>-6.2270304228004392</v>
      </c>
      <c r="E89" s="98">
        <f>IFERROR((E75/E87)*100,IF(E75+E87&lt;&gt;0,100,0))</f>
        <v>70.520238258677651</v>
      </c>
      <c r="F89" s="98">
        <f>IFERROR((F75/F87)*100,IF(F75+F87&lt;&gt;0,100,0))</f>
        <v>66.413621679026633</v>
      </c>
      <c r="G89" s="98">
        <f>IFERROR(((E89/F89)-1)*100,IF(E89+F89&lt;&gt;0,100,0))</f>
        <v>6.1833950262463855</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2019</v>
      </c>
      <c r="F94" s="125">
        <v>2018</v>
      </c>
      <c r="G94" s="50" t="s">
        <v>13</v>
      </c>
    </row>
    <row r="95" spans="1:7" s="16" customFormat="1" ht="13.5" x14ac:dyDescent="0.2">
      <c r="A95" s="79" t="s">
        <v>87</v>
      </c>
      <c r="B95" s="66">
        <v>38778626.568000004</v>
      </c>
      <c r="C95" s="129">
        <v>28862285.456999999</v>
      </c>
      <c r="D95" s="65">
        <f>B95-C95</f>
        <v>9916341.1110000052</v>
      </c>
      <c r="E95" s="129">
        <v>776268131.38100004</v>
      </c>
      <c r="F95" s="129">
        <v>720781057.11000001</v>
      </c>
      <c r="G95" s="80">
        <f>E95-F95</f>
        <v>55487074.271000028</v>
      </c>
    </row>
    <row r="96" spans="1:7" s="16" customFormat="1" ht="13.5" x14ac:dyDescent="0.2">
      <c r="A96" s="79" t="s">
        <v>88</v>
      </c>
      <c r="B96" s="66">
        <v>46790419.138999999</v>
      </c>
      <c r="C96" s="129">
        <v>27980253.249000002</v>
      </c>
      <c r="D96" s="65">
        <f>B96-C96</f>
        <v>18810165.889999997</v>
      </c>
      <c r="E96" s="129">
        <v>771114078.19299996</v>
      </c>
      <c r="F96" s="129">
        <v>747175533.625</v>
      </c>
      <c r="G96" s="80">
        <f>E96-F96</f>
        <v>23938544.567999959</v>
      </c>
    </row>
    <row r="97" spans="1:7" s="28" customFormat="1" ht="12" x14ac:dyDescent="0.2">
      <c r="A97" s="81" t="s">
        <v>16</v>
      </c>
      <c r="B97" s="65">
        <f>B95-B96</f>
        <v>-8011792.5709999949</v>
      </c>
      <c r="C97" s="65">
        <f>C95-C96</f>
        <v>882032.20799999684</v>
      </c>
      <c r="D97" s="82"/>
      <c r="E97" s="65">
        <f>E95-E96</f>
        <v>5154053.188000083</v>
      </c>
      <c r="F97" s="82">
        <f>F95-F96</f>
        <v>-26394476.514999986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677.08819784896502</v>
      </c>
      <c r="C104" s="130">
        <v>620.84858128740905</v>
      </c>
      <c r="D104" s="98">
        <f>IFERROR(((B104/C104)-1)*100,IF(B104+C104&lt;&gt;0,100,0))</f>
        <v>9.0585077032689476</v>
      </c>
      <c r="E104" s="84"/>
      <c r="F104" s="131">
        <v>677.27608311842505</v>
      </c>
      <c r="G104" s="131">
        <v>675.92880969853297</v>
      </c>
    </row>
    <row r="105" spans="1:7" s="16" customFormat="1" ht="12" x14ac:dyDescent="0.2">
      <c r="A105" s="79" t="s">
        <v>50</v>
      </c>
      <c r="B105" s="131">
        <v>670.31803368701196</v>
      </c>
      <c r="C105" s="130">
        <v>616.53415719095801</v>
      </c>
      <c r="D105" s="98">
        <f>IFERROR(((B105/C105)-1)*100,IF(B105+C105&lt;&gt;0,100,0))</f>
        <v>8.723584227855774</v>
      </c>
      <c r="E105" s="84"/>
      <c r="F105" s="131">
        <v>670.31803368701196</v>
      </c>
      <c r="G105" s="131">
        <v>669.06033141927799</v>
      </c>
    </row>
    <row r="106" spans="1:7" s="16" customFormat="1" ht="12" x14ac:dyDescent="0.2">
      <c r="A106" s="79" t="s">
        <v>51</v>
      </c>
      <c r="B106" s="131">
        <v>703.36459145339495</v>
      </c>
      <c r="C106" s="130">
        <v>638.97044074111602</v>
      </c>
      <c r="D106" s="98">
        <f>IFERROR(((B106/C106)-1)*100,IF(B106+C106&lt;&gt;0,100,0))</f>
        <v>10.077798064898079</v>
      </c>
      <c r="E106" s="84"/>
      <c r="F106" s="131">
        <v>704.414861272802</v>
      </c>
      <c r="G106" s="131">
        <v>702.62499015692003</v>
      </c>
    </row>
    <row r="107" spans="1:7" s="28" customFormat="1" ht="12" x14ac:dyDescent="0.2">
      <c r="A107" s="81" t="s">
        <v>52</v>
      </c>
      <c r="B107" s="85"/>
      <c r="C107" s="84"/>
      <c r="D107" s="86"/>
      <c r="E107" s="84"/>
      <c r="F107" s="71"/>
      <c r="G107" s="71"/>
    </row>
    <row r="108" spans="1:7" s="16" customFormat="1" ht="12" x14ac:dyDescent="0.2">
      <c r="A108" s="79" t="s">
        <v>56</v>
      </c>
      <c r="B108" s="131">
        <v>514.029987519776</v>
      </c>
      <c r="C108" s="130">
        <v>467.61406034387397</v>
      </c>
      <c r="D108" s="98">
        <f>IFERROR(((B108/C108)-1)*100,IF(B108+C108&lt;&gt;0,100,0))</f>
        <v>9.9261188044193371</v>
      </c>
      <c r="E108" s="84"/>
      <c r="F108" s="131">
        <v>517.17334006736701</v>
      </c>
      <c r="G108" s="131">
        <v>514.029987519776</v>
      </c>
    </row>
    <row r="109" spans="1:7" s="16" customFormat="1" ht="12" x14ac:dyDescent="0.2">
      <c r="A109" s="79" t="s">
        <v>57</v>
      </c>
      <c r="B109" s="131">
        <v>650.298812762681</v>
      </c>
      <c r="C109" s="130">
        <v>585.63474473579799</v>
      </c>
      <c r="D109" s="98">
        <f>IFERROR(((B109/C109)-1)*100,IF(B109+C109&lt;&gt;0,100,0))</f>
        <v>11.041706218447711</v>
      </c>
      <c r="E109" s="84"/>
      <c r="F109" s="131">
        <v>651.78102986651595</v>
      </c>
      <c r="G109" s="131">
        <v>650.298812762681</v>
      </c>
    </row>
    <row r="110" spans="1:7" s="16" customFormat="1" ht="12" x14ac:dyDescent="0.2">
      <c r="A110" s="79" t="s">
        <v>59</v>
      </c>
      <c r="B110" s="131">
        <v>755.112138667458</v>
      </c>
      <c r="C110" s="130">
        <v>683.851091987568</v>
      </c>
      <c r="D110" s="98">
        <f>IFERROR(((B110/C110)-1)*100,IF(B110+C110&lt;&gt;0,100,0))</f>
        <v>10.420550250607107</v>
      </c>
      <c r="E110" s="84"/>
      <c r="F110" s="131">
        <v>757.01844850967905</v>
      </c>
      <c r="G110" s="131">
        <v>754.65669620795995</v>
      </c>
    </row>
    <row r="111" spans="1:7" s="16" customFormat="1" ht="12" x14ac:dyDescent="0.2">
      <c r="A111" s="79" t="s">
        <v>58</v>
      </c>
      <c r="B111" s="131">
        <v>732.80413355259202</v>
      </c>
      <c r="C111" s="130">
        <v>679.93692662734099</v>
      </c>
      <c r="D111" s="98">
        <f>IFERROR(((B111/C111)-1)*100,IF(B111+C111&lt;&gt;0,100,0))</f>
        <v>7.7753104523217598</v>
      </c>
      <c r="E111" s="84"/>
      <c r="F111" s="131">
        <v>732.80413355259202</v>
      </c>
      <c r="G111" s="131">
        <v>730.649206179668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2019</v>
      </c>
      <c r="F117" s="125">
        <v>2018</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0</v>
      </c>
      <c r="F119" s="66">
        <v>3</v>
      </c>
      <c r="G119" s="98">
        <f>IFERROR(((E119/F119)-1)*100,IF(E119+F119&lt;&gt;0,100,0))</f>
        <v>-100</v>
      </c>
    </row>
    <row r="120" spans="1:7" s="16" customFormat="1" ht="12" x14ac:dyDescent="0.2">
      <c r="A120" s="79" t="s">
        <v>72</v>
      </c>
      <c r="B120" s="67">
        <v>578</v>
      </c>
      <c r="C120" s="66">
        <v>263</v>
      </c>
      <c r="D120" s="98">
        <f>IFERROR(((B120/C120)-1)*100,IF(B120+C120&lt;&gt;0,100,0))</f>
        <v>119.77186311787071</v>
      </c>
      <c r="E120" s="66">
        <v>8180</v>
      </c>
      <c r="F120" s="66">
        <v>8563</v>
      </c>
      <c r="G120" s="98">
        <f>IFERROR(((E120/F120)-1)*100,IF(E120+F120&lt;&gt;0,100,0))</f>
        <v>-4.4727315193273327</v>
      </c>
    </row>
    <row r="121" spans="1:7" s="16" customFormat="1" ht="12" x14ac:dyDescent="0.2">
      <c r="A121" s="79" t="s">
        <v>74</v>
      </c>
      <c r="B121" s="67">
        <v>44</v>
      </c>
      <c r="C121" s="66">
        <v>38</v>
      </c>
      <c r="D121" s="98">
        <f>IFERROR(((B121/C121)-1)*100,IF(B121+C121&lt;&gt;0,100,0))</f>
        <v>15.789473684210531</v>
      </c>
      <c r="E121" s="66">
        <v>284</v>
      </c>
      <c r="F121" s="66">
        <v>347</v>
      </c>
      <c r="G121" s="98">
        <f>IFERROR(((E121/F121)-1)*100,IF(E121+F121&lt;&gt;0,100,0))</f>
        <v>-18.155619596541783</v>
      </c>
    </row>
    <row r="122" spans="1:7" s="28" customFormat="1" ht="12" x14ac:dyDescent="0.2">
      <c r="A122" s="81" t="s">
        <v>34</v>
      </c>
      <c r="B122" s="82">
        <f>SUM(B119:B121)</f>
        <v>622</v>
      </c>
      <c r="C122" s="82">
        <f>SUM(C119:C121)</f>
        <v>301</v>
      </c>
      <c r="D122" s="98">
        <f>IFERROR(((B122/C122)-1)*100,IF(B122+C122&lt;&gt;0,100,0))</f>
        <v>106.64451827242524</v>
      </c>
      <c r="E122" s="82">
        <f>SUM(E119:E121)</f>
        <v>8464</v>
      </c>
      <c r="F122" s="82">
        <f>SUM(F119:F121)</f>
        <v>8913</v>
      </c>
      <c r="G122" s="98">
        <f>IFERROR(((E122/F122)-1)*100,IF(E122+F122&lt;&gt;0,100,0))</f>
        <v>-5.0375855491977983</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121</v>
      </c>
      <c r="C125" s="66">
        <v>32</v>
      </c>
      <c r="D125" s="98">
        <f>IFERROR(((B125/C125)-1)*100,IF(B125+C125&lt;&gt;0,100,0))</f>
        <v>278.125</v>
      </c>
      <c r="E125" s="66">
        <v>858</v>
      </c>
      <c r="F125" s="66">
        <v>466</v>
      </c>
      <c r="G125" s="98">
        <f>IFERROR(((E125/F125)-1)*100,IF(E125+F125&lt;&gt;0,100,0))</f>
        <v>84.120171673819726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121</v>
      </c>
      <c r="C127" s="82">
        <f>SUM(C125:C126)</f>
        <v>32</v>
      </c>
      <c r="D127" s="98">
        <f>IFERROR(((B127/C127)-1)*100,IF(B127+C127&lt;&gt;0,100,0))</f>
        <v>278.125</v>
      </c>
      <c r="E127" s="82">
        <f>SUM(E125:E126)</f>
        <v>858</v>
      </c>
      <c r="F127" s="82">
        <f>SUM(F125:F126)</f>
        <v>466</v>
      </c>
      <c r="G127" s="98">
        <f>IFERROR(((E127/F127)-1)*100,IF(E127+F127&lt;&gt;0,100,0))</f>
        <v>84.120171673819726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0</v>
      </c>
      <c r="F130" s="66">
        <v>37500</v>
      </c>
      <c r="G130" s="98">
        <f>IFERROR(((E130/F130)-1)*100,IF(E130+F130&lt;&gt;0,100,0))</f>
        <v>-100</v>
      </c>
    </row>
    <row r="131" spans="1:7" s="16" customFormat="1" ht="12" x14ac:dyDescent="0.2">
      <c r="A131" s="79" t="s">
        <v>72</v>
      </c>
      <c r="B131" s="67">
        <v>535187</v>
      </c>
      <c r="C131" s="66">
        <v>643240</v>
      </c>
      <c r="D131" s="98">
        <f>IFERROR(((B131/C131)-1)*100,IF(B131+C131&lt;&gt;0,100,0))</f>
        <v>-16.798240159194076</v>
      </c>
      <c r="E131" s="66">
        <v>7623852</v>
      </c>
      <c r="F131" s="66">
        <v>8860878</v>
      </c>
      <c r="G131" s="98">
        <f>IFERROR(((E131/F131)-1)*100,IF(E131+F131&lt;&gt;0,100,0))</f>
        <v>-13.960535287812338</v>
      </c>
    </row>
    <row r="132" spans="1:7" s="16" customFormat="1" ht="12" x14ac:dyDescent="0.2">
      <c r="A132" s="79" t="s">
        <v>74</v>
      </c>
      <c r="B132" s="67">
        <v>1132</v>
      </c>
      <c r="C132" s="66">
        <v>1493</v>
      </c>
      <c r="D132" s="98">
        <f>IFERROR(((B132/C132)-1)*100,IF(B132+C132&lt;&gt;0,100,0))</f>
        <v>-24.179504353650373</v>
      </c>
      <c r="E132" s="66">
        <v>15562</v>
      </c>
      <c r="F132" s="66">
        <v>22610</v>
      </c>
      <c r="G132" s="98">
        <f>IFERROR(((E132/F132)-1)*100,IF(E132+F132&lt;&gt;0,100,0))</f>
        <v>-31.172047766475007</v>
      </c>
    </row>
    <row r="133" spans="1:7" s="16" customFormat="1" ht="12" x14ac:dyDescent="0.2">
      <c r="A133" s="81" t="s">
        <v>34</v>
      </c>
      <c r="B133" s="82">
        <f>SUM(B130:B132)</f>
        <v>536319</v>
      </c>
      <c r="C133" s="82">
        <f>SUM(C130:C132)</f>
        <v>644733</v>
      </c>
      <c r="D133" s="98">
        <f>IFERROR(((B133/C133)-1)*100,IF(B133+C133&lt;&gt;0,100,0))</f>
        <v>-16.815332858718257</v>
      </c>
      <c r="E133" s="82">
        <f>SUM(E130:E132)</f>
        <v>7639414</v>
      </c>
      <c r="F133" s="82">
        <f>SUM(F130:F132)</f>
        <v>8920988</v>
      </c>
      <c r="G133" s="98">
        <f>IFERROR(((E133/F133)-1)*100,IF(E133+F133&lt;&gt;0,100,0))</f>
        <v>-14.365830331797325</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62355</v>
      </c>
      <c r="C136" s="66">
        <v>5750</v>
      </c>
      <c r="D136" s="98">
        <f>IFERROR(((B136/C136)-1)*100,)</f>
        <v>984.43478260869563</v>
      </c>
      <c r="E136" s="66">
        <v>608261</v>
      </c>
      <c r="F136" s="66">
        <v>233009</v>
      </c>
      <c r="G136" s="98">
        <f>IFERROR(((E136/F136)-1)*100,)</f>
        <v>161.04613984867538</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62355</v>
      </c>
      <c r="C138" s="82">
        <f>SUM(C136:C137)</f>
        <v>5750</v>
      </c>
      <c r="D138" s="98">
        <f>IFERROR(((B138/C138)-1)*100,)</f>
        <v>984.43478260869563</v>
      </c>
      <c r="E138" s="82">
        <f>SUM(E136:E137)</f>
        <v>608261</v>
      </c>
      <c r="F138" s="82">
        <f>SUM(F136:F137)</f>
        <v>233009</v>
      </c>
      <c r="G138" s="98">
        <f>IFERROR(((E138/F138)-1)*100,)</f>
        <v>161.04613984867538</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0</v>
      </c>
      <c r="F141" s="66">
        <v>872918.75</v>
      </c>
      <c r="G141" s="98">
        <f>IFERROR(((E141/F141)-1)*100,IF(E141+F141&lt;&gt;0,100,0))</f>
        <v>-100</v>
      </c>
    </row>
    <row r="142" spans="1:7" s="32" customFormat="1" x14ac:dyDescent="0.2">
      <c r="A142" s="79" t="s">
        <v>72</v>
      </c>
      <c r="B142" s="67">
        <v>51702858.645810001</v>
      </c>
      <c r="C142" s="66">
        <v>62342251.762029998</v>
      </c>
      <c r="D142" s="98">
        <f>IFERROR(((B142/C142)-1)*100,IF(B142+C142&lt;&gt;0,100,0))</f>
        <v>-17.06610334967079</v>
      </c>
      <c r="E142" s="66">
        <v>756703595.57639003</v>
      </c>
      <c r="F142" s="66">
        <v>890321738.15780997</v>
      </c>
      <c r="G142" s="98">
        <f>IFERROR(((E142/F142)-1)*100,IF(E142+F142&lt;&gt;0,100,0))</f>
        <v>-15.007849056667199</v>
      </c>
    </row>
    <row r="143" spans="1:7" s="32" customFormat="1" x14ac:dyDescent="0.2">
      <c r="A143" s="79" t="s">
        <v>74</v>
      </c>
      <c r="B143" s="67">
        <v>6455541.3200000003</v>
      </c>
      <c r="C143" s="66">
        <v>6673859.5099999998</v>
      </c>
      <c r="D143" s="98">
        <f>IFERROR(((B143/C143)-1)*100,IF(B143+C143&lt;&gt;0,100,0))</f>
        <v>-3.2712434187875172</v>
      </c>
      <c r="E143" s="66">
        <v>84768774.379999995</v>
      </c>
      <c r="F143" s="66">
        <v>101409183.14</v>
      </c>
      <c r="G143" s="98">
        <f>IFERROR(((E143/F143)-1)*100,IF(E143+F143&lt;&gt;0,100,0))</f>
        <v>-16.409173454269087</v>
      </c>
    </row>
    <row r="144" spans="1:7" s="16" customFormat="1" ht="12" x14ac:dyDescent="0.2">
      <c r="A144" s="81" t="s">
        <v>34</v>
      </c>
      <c r="B144" s="82">
        <f>SUM(B141:B143)</f>
        <v>58158399.965810001</v>
      </c>
      <c r="C144" s="82">
        <f>SUM(C141:C143)</f>
        <v>69016111.272029996</v>
      </c>
      <c r="D144" s="98">
        <f>IFERROR(((B144/C144)-1)*100,IF(B144+C144&lt;&gt;0,100,0))</f>
        <v>-15.732140084543234</v>
      </c>
      <c r="E144" s="82">
        <f>SUM(E141:E143)</f>
        <v>841472369.95639002</v>
      </c>
      <c r="F144" s="82">
        <f>SUM(F141:F143)</f>
        <v>992603840.04780996</v>
      </c>
      <c r="G144" s="98">
        <f>IFERROR(((E144/F144)-1)*100,IF(E144+F144&lt;&gt;0,100,0))</f>
        <v>-15.22575915927753</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97109.967000000004</v>
      </c>
      <c r="C147" s="66">
        <v>6520.23</v>
      </c>
      <c r="D147" s="98">
        <f>IFERROR(((B147/C147)-1)*100,IF(B147+C147&lt;&gt;0,100,0))</f>
        <v>1389.3641328603439</v>
      </c>
      <c r="E147" s="66">
        <v>734125.93203000003</v>
      </c>
      <c r="F147" s="66">
        <v>328216.56899</v>
      </c>
      <c r="G147" s="98">
        <f>IFERROR(((E147/F147)-1)*100,IF(E147+F147&lt;&gt;0,100,0))</f>
        <v>123.67119804130522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97109.967000000004</v>
      </c>
      <c r="C149" s="82">
        <f>SUM(C147:C148)</f>
        <v>6520.23</v>
      </c>
      <c r="D149" s="98">
        <f>IFERROR(((B149/C149)-1)*100,IF(B149+C149&lt;&gt;0,100,0))</f>
        <v>1389.3641328603439</v>
      </c>
      <c r="E149" s="82">
        <f>SUM(E147:E148)</f>
        <v>734125.93203000003</v>
      </c>
      <c r="F149" s="82">
        <f>SUM(F147:F148)</f>
        <v>328216.56899</v>
      </c>
      <c r="G149" s="98">
        <f>IFERROR(((E149/F149)-1)*100,IF(E149+F149&lt;&gt;0,100,0))</f>
        <v>123.67119804130522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0</v>
      </c>
      <c r="C152" s="66">
        <v>35000</v>
      </c>
      <c r="D152" s="98">
        <f>IFERROR(((B152/C152)-1)*100,IF(B152+C152&lt;&gt;0,100,0))</f>
        <v>-100</v>
      </c>
      <c r="E152" s="78"/>
      <c r="F152" s="78"/>
      <c r="G152" s="65"/>
    </row>
    <row r="153" spans="1:7" s="16" customFormat="1" ht="12" x14ac:dyDescent="0.2">
      <c r="A153" s="79" t="s">
        <v>72</v>
      </c>
      <c r="B153" s="67">
        <v>869617</v>
      </c>
      <c r="C153" s="66">
        <v>776974</v>
      </c>
      <c r="D153" s="98">
        <f>IFERROR(((B153/C153)-1)*100,IF(B153+C153&lt;&gt;0,100,0))</f>
        <v>11.923565009897374</v>
      </c>
      <c r="E153" s="78"/>
      <c r="F153" s="78"/>
      <c r="G153" s="65"/>
    </row>
    <row r="154" spans="1:7" s="16" customFormat="1" ht="12" x14ac:dyDescent="0.2">
      <c r="A154" s="79" t="s">
        <v>74</v>
      </c>
      <c r="B154" s="67">
        <v>2533</v>
      </c>
      <c r="C154" s="66">
        <v>2071</v>
      </c>
      <c r="D154" s="98">
        <f>IFERROR(((B154/C154)-1)*100,IF(B154+C154&lt;&gt;0,100,0))</f>
        <v>22.308063737324968</v>
      </c>
      <c r="E154" s="78"/>
      <c r="F154" s="78"/>
      <c r="G154" s="65"/>
    </row>
    <row r="155" spans="1:7" s="28" customFormat="1" ht="12" x14ac:dyDescent="0.2">
      <c r="A155" s="81" t="s">
        <v>34</v>
      </c>
      <c r="B155" s="82">
        <f>SUM(B152:B154)</f>
        <v>872150</v>
      </c>
      <c r="C155" s="82">
        <f>SUM(C152:C154)</f>
        <v>814045</v>
      </c>
      <c r="D155" s="98">
        <f>IFERROR(((B155/C155)-1)*100,IF(B155+C155&lt;&gt;0,100,0))</f>
        <v>7.1378117917314077</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119817</v>
      </c>
      <c r="C158" s="66">
        <v>44610</v>
      </c>
      <c r="D158" s="98">
        <f>IFERROR(((B158/C158)-1)*100,IF(B158+C158&lt;&gt;0,100,0))</f>
        <v>168.58776059179553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119817</v>
      </c>
      <c r="C160" s="82">
        <f>SUM(C158:C159)</f>
        <v>44610</v>
      </c>
      <c r="D160" s="98">
        <f>IFERROR(((B160/C160)-1)*100,IF(B160+C160&lt;&gt;0,100,0))</f>
        <v>168.58776059179553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2019</v>
      </c>
      <c r="F166" s="125">
        <v>2018</v>
      </c>
      <c r="G166" s="50" t="s">
        <v>7</v>
      </c>
    </row>
    <row r="167" spans="1:7" x14ac:dyDescent="0.2">
      <c r="A167" s="102" t="s">
        <v>33</v>
      </c>
      <c r="B167" s="104"/>
      <c r="C167" s="104"/>
      <c r="D167" s="105"/>
      <c r="E167" s="106"/>
      <c r="F167" s="106"/>
      <c r="G167" s="107"/>
    </row>
    <row r="168" spans="1:7" x14ac:dyDescent="0.2">
      <c r="A168" s="101" t="s">
        <v>31</v>
      </c>
      <c r="B168" s="112">
        <v>6004</v>
      </c>
      <c r="C168" s="113">
        <v>9565</v>
      </c>
      <c r="D168" s="111">
        <f>IFERROR(((B168/C168)-1)*100,IF(B168+C168&lt;&gt;0,100,0))</f>
        <v>-37.229482488238375</v>
      </c>
      <c r="E168" s="113">
        <v>238871</v>
      </c>
      <c r="F168" s="113">
        <v>227506</v>
      </c>
      <c r="G168" s="111">
        <f>IFERROR(((E168/F168)-1)*100,IF(E168+F168&lt;&gt;0,100,0))</f>
        <v>4.9954726468752542</v>
      </c>
    </row>
    <row r="169" spans="1:7" x14ac:dyDescent="0.2">
      <c r="A169" s="101" t="s">
        <v>32</v>
      </c>
      <c r="B169" s="112">
        <v>43336</v>
      </c>
      <c r="C169" s="113">
        <v>53343</v>
      </c>
      <c r="D169" s="111">
        <f t="shared" ref="D169:D171" si="5">IFERROR(((B169/C169)-1)*100,IF(B169+C169&lt;&gt;0,100,0))</f>
        <v>-18.759724799880019</v>
      </c>
      <c r="E169" s="113">
        <v>1860177</v>
      </c>
      <c r="F169" s="113">
        <v>1770935</v>
      </c>
      <c r="G169" s="111">
        <f>IFERROR(((E169/F169)-1)*100,IF(E169+F169&lt;&gt;0,100,0))</f>
        <v>5.0392589225465745</v>
      </c>
    </row>
    <row r="170" spans="1:7" x14ac:dyDescent="0.2">
      <c r="A170" s="101" t="s">
        <v>92</v>
      </c>
      <c r="B170" s="112">
        <v>10098943</v>
      </c>
      <c r="C170" s="113">
        <v>11413108</v>
      </c>
      <c r="D170" s="111">
        <f t="shared" si="5"/>
        <v>-11.514523475989192</v>
      </c>
      <c r="E170" s="113">
        <v>464150480</v>
      </c>
      <c r="F170" s="113">
        <v>366553167</v>
      </c>
      <c r="G170" s="111">
        <f>IFERROR(((E170/F170)-1)*100,IF(E170+F170&lt;&gt;0,100,0))</f>
        <v>26.625690837367678</v>
      </c>
    </row>
    <row r="171" spans="1:7" x14ac:dyDescent="0.2">
      <c r="A171" s="101" t="s">
        <v>93</v>
      </c>
      <c r="B171" s="112">
        <v>117893</v>
      </c>
      <c r="C171" s="113">
        <v>133288</v>
      </c>
      <c r="D171" s="111">
        <f t="shared" si="5"/>
        <v>-11.550177060200472</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297</v>
      </c>
      <c r="C174" s="113">
        <v>792</v>
      </c>
      <c r="D174" s="111">
        <f t="shared" ref="D174:D177" si="6">IFERROR(((B174/C174)-1)*100,IF(B174+C174&lt;&gt;0,100,0))</f>
        <v>-62.5</v>
      </c>
      <c r="E174" s="113">
        <v>18839</v>
      </c>
      <c r="F174" s="113">
        <v>16465</v>
      </c>
      <c r="G174" s="111">
        <f t="shared" ref="G174" si="7">IFERROR(((E174/F174)-1)*100,IF(E174+F174&lt;&gt;0,100,0))</f>
        <v>14.418463407227456</v>
      </c>
    </row>
    <row r="175" spans="1:7" x14ac:dyDescent="0.2">
      <c r="A175" s="101" t="s">
        <v>32</v>
      </c>
      <c r="B175" s="112">
        <v>2840</v>
      </c>
      <c r="C175" s="113">
        <v>8741</v>
      </c>
      <c r="D175" s="111">
        <f t="shared" si="6"/>
        <v>-67.509438279373072</v>
      </c>
      <c r="E175" s="113">
        <v>198788</v>
      </c>
      <c r="F175" s="113">
        <v>166276</v>
      </c>
      <c r="G175" s="111">
        <f t="shared" ref="G175" si="8">IFERROR(((E175/F175)-1)*100,IF(E175+F175&lt;&gt;0,100,0))</f>
        <v>19.55303230772931</v>
      </c>
    </row>
    <row r="176" spans="1:7" x14ac:dyDescent="0.2">
      <c r="A176" s="101" t="s">
        <v>92</v>
      </c>
      <c r="B176" s="112">
        <v>22146</v>
      </c>
      <c r="C176" s="113">
        <v>76569</v>
      </c>
      <c r="D176" s="111">
        <f t="shared" si="6"/>
        <v>-71.077067742820205</v>
      </c>
      <c r="E176" s="113">
        <v>3521555</v>
      </c>
      <c r="F176" s="113">
        <v>1223071</v>
      </c>
      <c r="G176" s="111">
        <f t="shared" ref="G176" si="9">IFERROR(((E176/F176)-1)*100,IF(E176+F176&lt;&gt;0,100,0))</f>
        <v>187.9272748679349</v>
      </c>
    </row>
    <row r="177" spans="1:7" x14ac:dyDescent="0.2">
      <c r="A177" s="101" t="s">
        <v>93</v>
      </c>
      <c r="B177" s="112">
        <v>31906</v>
      </c>
      <c r="C177" s="113">
        <v>44841</v>
      </c>
      <c r="D177" s="111">
        <f t="shared" si="6"/>
        <v>-28.846368279030354</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2019-08-05T06:00:00+00:00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B5243335-B8BF-4DC0-B3BF-271687DC7BDB}"/>
</file>

<file path=customXml/itemProps2.xml><?xml version="1.0" encoding="utf-8"?>
<ds:datastoreItem xmlns:ds="http://schemas.openxmlformats.org/officeDocument/2006/customXml" ds:itemID="{ED5B544B-0945-4581-9262-853F49A44121}"/>
</file>

<file path=customXml/itemProps3.xml><?xml version="1.0" encoding="utf-8"?>
<ds:datastoreItem xmlns:ds="http://schemas.openxmlformats.org/officeDocument/2006/customXml" ds:itemID="{C3359D8F-3F26-459C-967C-86F998D77F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2019-08-05T06:19:53Z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