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<sst xmlns="http://schemas.openxmlformats.org/spreadsheetml/2006/main" count="265" uniqueCount="100">
  <si>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</si>
  <si>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</si>
  <si>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</si>
  <si>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</si>
  <si>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</si>
  <si>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</si>
  <si>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</si>
  <si>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</si>
  <si>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</si>
  <si>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</si>
  <si>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</si>
  <si>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</si>
  <si>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</si>
  <si>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</si>
  <si>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</si>
  <si>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</si>
  <si>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</si>
  <si>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</si>
  <si>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</si>
  <si>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</si>
  <si>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</si>
  <si>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</si>
  <si>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</si>
  <si>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</si>
  <si>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</si>
  <si>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</si>
  <si>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</si>
  <si>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</si>
  <si>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</si>
  <si>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</si>
  <si>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</si>
  <si>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</si>
  <si>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</si>
  <si>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</si>
  <si>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</si>
  <si>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</si>
  <si>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</si>
  <si>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</si>
  <si>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</si>
  <si>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</si>
  <si>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</si>
  <si>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</si>
  <si>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</si>
  <si>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</si>
  <si>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</si>
  <si>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</si>
  <si>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</si>
  <si>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</si>
  <si>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</si>
  <si>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</si>
  <si>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</si>
  <si>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</si>
  <si>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</si>
  <si>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</si>
  <si>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</si>
  <si>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</si>
  <si>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</si>
  <si>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</si>
  <si>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</si>
  <si>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</si>
  <si>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</si>
  <si>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</si>
  <si>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</si>
  <si>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</si>
  <si>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</si>
  <si>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</si>
  <si>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</si>
  <si>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</si>
  <si>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</si>
  <si>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</si>
  <si>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</si>
  <si>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</si>
  <si>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</si>
  <si>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</si>
  <si>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</si>
  <si>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</si>
  <si>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</si>
  <si>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</si>
  <si>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</si>
  <si>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</si>
  <si>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</si>
  <si>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</si>
  <si>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</si>
  <si>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</si>
  <si>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</si>
  <si>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</si>
  <si>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</si>
  <si>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</si>
  <si>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</si>
  <si>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</si>
  <si>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</si>
  <si>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</si>
  <si>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</si>
  <si>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</si>
  <si>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</si>
  <si>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</si>
  <si>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</si>
  <si>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13 September 2019</t>
  </si>
  <si>
    <t>13.09.2019</t>
  </si>
  <si>
    <t>14.09.2018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</si>
</sst>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1664243</v>
      </c>
      <c r="C11" s="67">
        <v>1418675</v>
      </c>
      <c r="D11" s="98">
        <f>IFERROR(((B11/C11)-1)*100,IF(B11+C11&lt;&gt;0,100,0))</f>
        <v>17.309672758031258</v>
      </c>
      <c r="E11" s="67">
        <v>51531566</v>
      </c>
      <c r="F11" s="67">
        <v>47307353</v>
      </c>
      <c r="G11" s="98">
        <f>IFERROR(((E11/F11)-1)*100,IF(E11+F11&lt;&gt;0,100,0))</f>
        <v>8.9292947758036654</v>
      </c>
    </row>
    <row r="12" spans="1:7" s="16" customFormat="1" ht="12" x14ac:dyDescent="0.2">
      <c r="A12" s="64" t="s">
        <v>9</v>
      </c>
      <c r="B12" s="67">
        <v>1815671.923</v>
      </c>
      <c r="C12" s="67">
        <v>1808908.3910000001</v>
      </c>
      <c r="D12" s="98">
        <f>IFERROR(((B12/C12)-1)*100,IF(B12+C12&lt;&gt;0,100,0))</f>
        <v>0.37390130056618176</v>
      </c>
      <c r="E12" s="67">
        <v>54410498.313000001</v>
      </c>
      <c r="F12" s="67">
        <v>61686428.883000001</v>
      </c>
      <c r="G12" s="98">
        <f>IFERROR(((E12/F12)-1)*100,IF(E12+F12&lt;&gt;0,100,0))</f>
        <v>-11.795026396811171</v>
      </c>
    </row>
    <row r="13" spans="1:7" s="16" customFormat="1" ht="12" x14ac:dyDescent="0.2">
      <c r="A13" s="64" t="s">
        <v>10</v>
      </c>
      <c r="B13" s="67">
        <v>116655667.432568</v>
      </c>
      <c r="C13" s="67">
        <v>113078239.98282</v>
      </c>
      <c r="D13" s="98">
        <f>IFERROR(((B13/C13)-1)*100,IF(B13+C13&lt;&gt;0,100,0))</f>
        <v>3.1636745056268234</v>
      </c>
      <c r="E13" s="67">
        <v>3493206182.5538602</v>
      </c>
      <c r="F13" s="67">
        <v>4003310076.8481898</v>
      </c>
      <c r="G13" s="98">
        <f>IFERROR(((E13/F13)-1)*100,IF(E13+F13&lt;&gt;0,100,0))</f>
        <v>-12.742053063647141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416</v>
      </c>
      <c r="C16" s="67">
        <v>1061</v>
      </c>
      <c r="D16" s="98">
        <f>IFERROR(((B16/C16)-1)*100,IF(B16+C16&lt;&gt;0,100,0))</f>
        <v>-60.791705937794525</v>
      </c>
      <c r="E16" s="67">
        <v>23300</v>
      </c>
      <c r="F16" s="67">
        <v>48136</v>
      </c>
      <c r="G16" s="98">
        <f>IFERROR(((E16/F16)-1)*100,IF(E16+F16&lt;&gt;0,100,0))</f>
        <v>-51.595479474821339</v>
      </c>
    </row>
    <row r="17" spans="1:7" s="16" customFormat="1" ht="12" x14ac:dyDescent="0.2">
      <c r="A17" s="64" t="s">
        <v>9</v>
      </c>
      <c r="B17" s="67">
        <v>73005.067999999999</v>
      </c>
      <c r="C17" s="67">
        <v>171184.70600000001</v>
      </c>
      <c r="D17" s="98">
        <f>IFERROR(((B17/C17)-1)*100,IF(B17+C17&lt;&gt;0,100,0))</f>
        <v>-57.353042975696681</v>
      </c>
      <c r="E17" s="67">
        <v>5394675.0140000004</v>
      </c>
      <c r="F17" s="67">
        <v>6646298.8420000002</v>
      </c>
      <c r="G17" s="98">
        <f>IFERROR(((E17/F17)-1)*100,IF(E17+F17&lt;&gt;0,100,0))</f>
        <v>-18.831892121530935</v>
      </c>
    </row>
    <row r="18" spans="1:7" s="16" customFormat="1" ht="12" x14ac:dyDescent="0.2">
      <c r="A18" s="64" t="s">
        <v>10</v>
      </c>
      <c r="B18" s="67">
        <v>7727195.7212584298</v>
      </c>
      <c r="C18" s="67">
        <v>6248792.5319106504</v>
      </c>
      <c r="D18" s="98">
        <f>IFERROR(((B18/C18)-1)*100,IF(B18+C18&lt;&gt;0,100,0))</f>
        <v>23.659021831786408</v>
      </c>
      <c r="E18" s="67">
        <v>204635082.27393001</v>
      </c>
      <c r="F18" s="67">
        <v>285083602.737167</v>
      </c>
      <c r="G18" s="98">
        <f>IFERROR(((E18/F18)-1)*100,IF(E18+F18&lt;&gt;0,100,0))</f>
        <v>-28.219273115264564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20310925.354759999</v>
      </c>
      <c r="C24" s="66">
        <v>20550316.479350001</v>
      </c>
      <c r="D24" s="65">
        <f>B24-C24</f>
        <v>-239391.124590002</v>
      </c>
      <c r="E24" s="67">
        <v>638592941.82409</v>
      </c>
      <c r="F24" s="67">
        <v>809483965.01836002</v>
      </c>
      <c r="G24" s="65">
        <f>E24-F24</f>
        <v>-170891023.19427001</v>
      </c>
    </row>
    <row r="25" spans="1:7" s="16" customFormat="1" ht="12" x14ac:dyDescent="0.2">
      <c r="A25" s="68" t="s">
        <v>15</v>
      </c>
      <c r="B25" s="66">
        <v>18408466.34104</v>
      </c>
      <c r="C25" s="66">
        <v>23526964.380240001</v>
      </c>
      <c r="D25" s="65">
        <f>B25-C25</f>
        <v>-5118498.0392000005</v>
      </c>
      <c r="E25" s="67">
        <v>700841306.31245995</v>
      </c>
      <c r="F25" s="67">
        <v>818176363.84781003</v>
      </c>
      <c r="G25" s="65">
        <f>E25-F25</f>
        <v>-117335057.53535008</v>
      </c>
    </row>
    <row r="26" spans="1:7" s="28" customFormat="1" ht="12" x14ac:dyDescent="0.2">
      <c r="A26" s="69" t="s">
        <v>16</v>
      </c>
      <c r="B26" s="70">
        <f>B24-B25</f>
        <v>1902459.0137199983</v>
      </c>
      <c r="C26" s="70">
        <f>C24-C25</f>
        <v>-2976647.9008900002</v>
      </c>
      <c r="D26" s="70"/>
      <c r="E26" s="70">
        <f>E24-E25</f>
        <v>-62248364.488369942</v>
      </c>
      <c r="F26" s="70">
        <f>F24-F25</f>
        <v>-8692398.8294500113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57123.780626079999</v>
      </c>
      <c r="C33" s="126">
        <v>56581.88075009</v>
      </c>
      <c r="D33" s="98">
        <f t="shared" ref="D33:D42" si="0">IFERROR(((B33/C33)-1)*100,IF(B33+C33&lt;&gt;0,100,0))</f>
        <v>0.95772687087489761</v>
      </c>
      <c r="E33" s="64"/>
      <c r="F33" s="126">
        <v>57387.72</v>
      </c>
      <c r="G33" s="126">
        <v>55003.8</v>
      </c>
    </row>
    <row r="34" spans="1:7" s="16" customFormat="1" ht="12" x14ac:dyDescent="0.2">
      <c r="A34" s="64" t="s">
        <v>23</v>
      </c>
      <c r="B34" s="126">
        <v>69803.813759369994</v>
      </c>
      <c r="C34" s="126">
        <v>69318.038915409998</v>
      </c>
      <c r="D34" s="98">
        <f t="shared" si="0"/>
        <v>0.70079138354273152</v>
      </c>
      <c r="E34" s="64"/>
      <c r="F34" s="126">
        <v>70338.77</v>
      </c>
      <c r="G34" s="126">
        <v>68091.45</v>
      </c>
    </row>
    <row r="35" spans="1:7" s="16" customFormat="1" ht="12" x14ac:dyDescent="0.2">
      <c r="A35" s="64" t="s">
        <v>24</v>
      </c>
      <c r="B35" s="126">
        <v>46209.165641029998</v>
      </c>
      <c r="C35" s="126">
        <v>54954.549939509998</v>
      </c>
      <c r="D35" s="98">
        <f t="shared" si="0"/>
        <v>-15.913849368444078</v>
      </c>
      <c r="E35" s="64"/>
      <c r="F35" s="126">
        <v>46693.82</v>
      </c>
      <c r="G35" s="126">
        <v>45526.42</v>
      </c>
    </row>
    <row r="36" spans="1:7" s="16" customFormat="1" ht="12" x14ac:dyDescent="0.2">
      <c r="A36" s="64" t="s">
        <v>25</v>
      </c>
      <c r="B36" s="126">
        <v>51145.557710790003</v>
      </c>
      <c r="C36" s="126">
        <v>50440.98391409</v>
      </c>
      <c r="D36" s="98">
        <f t="shared" si="0"/>
        <v>1.3968280196516636</v>
      </c>
      <c r="E36" s="64"/>
      <c r="F36" s="126">
        <v>51416.6</v>
      </c>
      <c r="G36" s="126">
        <v>49129.74</v>
      </c>
    </row>
    <row r="37" spans="1:7" s="16" customFormat="1" ht="12" x14ac:dyDescent="0.2">
      <c r="A37" s="64" t="s">
        <v>79</v>
      </c>
      <c r="B37" s="126">
        <v>44133.061473610003</v>
      </c>
      <c r="C37" s="126">
        <v>42810.240925240003</v>
      </c>
      <c r="D37" s="98">
        <f t="shared" si="0"/>
        <v>3.0899628681839486</v>
      </c>
      <c r="E37" s="64"/>
      <c r="F37" s="126">
        <v>44367.67</v>
      </c>
      <c r="G37" s="126">
        <v>42333.32</v>
      </c>
    </row>
    <row r="38" spans="1:7" s="16" customFormat="1" ht="12" x14ac:dyDescent="0.2">
      <c r="A38" s="64" t="s">
        <v>26</v>
      </c>
      <c r="B38" s="126">
        <v>73705.226570130006</v>
      </c>
      <c r="C38" s="126">
        <v>71481.658160659994</v>
      </c>
      <c r="D38" s="98">
        <f t="shared" si="0"/>
        <v>3.1106838686819405</v>
      </c>
      <c r="E38" s="64"/>
      <c r="F38" s="126">
        <v>74304.990000000005</v>
      </c>
      <c r="G38" s="126">
        <v>70914.2</v>
      </c>
    </row>
    <row r="39" spans="1:7" s="16" customFormat="1" ht="12" x14ac:dyDescent="0.2">
      <c r="A39" s="64" t="s">
        <v>27</v>
      </c>
      <c r="B39" s="126">
        <v>16272.62060324</v>
      </c>
      <c r="C39" s="126">
        <v>16517.487694269999</v>
      </c>
      <c r="D39" s="98">
        <f t="shared" si="0"/>
        <v>-1.4824717630329776</v>
      </c>
      <c r="E39" s="64"/>
      <c r="F39" s="126">
        <v>16309.08</v>
      </c>
      <c r="G39" s="126">
        <v>15428.26</v>
      </c>
    </row>
    <row r="40" spans="1:7" s="16" customFormat="1" ht="12" x14ac:dyDescent="0.2">
      <c r="A40" s="64" t="s">
        <v>28</v>
      </c>
      <c r="B40" s="126">
        <v>78010.930052099997</v>
      </c>
      <c r="C40" s="126">
        <v>75793.445918869998</v>
      </c>
      <c r="D40" s="98">
        <f t="shared" si="0"/>
        <v>2.925693780440608</v>
      </c>
      <c r="E40" s="64"/>
      <c r="F40" s="126">
        <v>78449.240000000005</v>
      </c>
      <c r="G40" s="126">
        <v>74872.89</v>
      </c>
    </row>
    <row r="41" spans="1:7" s="16" customFormat="1" ht="12" x14ac:dyDescent="0.2">
      <c r="A41" s="64" t="s">
        <v>29</v>
      </c>
      <c r="B41" s="126">
        <v>2085.8227943900001</v>
      </c>
      <c r="C41" s="126">
        <v>1006.3020867499999</v>
      </c>
      <c r="D41" s="98">
        <f t="shared" si="0"/>
        <v>107.27600805504345</v>
      </c>
      <c r="E41" s="64"/>
      <c r="F41" s="126">
        <v>2403.59</v>
      </c>
      <c r="G41" s="126">
        <v>2074.0300000000002</v>
      </c>
    </row>
    <row r="42" spans="1:7" s="16" customFormat="1" ht="12" x14ac:dyDescent="0.2">
      <c r="A42" s="64" t="s">
        <v>78</v>
      </c>
      <c r="B42" s="126">
        <v>791.38541712999995</v>
      </c>
      <c r="C42" s="126">
        <v>1002.99421962</v>
      </c>
      <c r="D42" s="98">
        <f t="shared" si="0"/>
        <v>-21.097709074551929</v>
      </c>
      <c r="E42" s="64"/>
      <c r="F42" s="126">
        <v>794.56</v>
      </c>
      <c r="G42" s="126">
        <v>778.86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17970.039593682501</v>
      </c>
      <c r="D48" s="72"/>
      <c r="E48" s="127">
        <v>14564.5274232422</v>
      </c>
      <c r="F48" s="72"/>
      <c r="G48" s="98">
        <f>IFERROR(((C48/E48)-1)*100,IF(C48+E48&lt;&gt;0,100,0))</f>
        <v>23.382235972900546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3263</v>
      </c>
      <c r="D54" s="75"/>
      <c r="E54" s="128">
        <v>603640</v>
      </c>
      <c r="F54" s="128">
        <v>79798096.209999993</v>
      </c>
      <c r="G54" s="128">
        <v>11594684.495999999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4883</v>
      </c>
      <c r="C68" s="66">
        <v>4947</v>
      </c>
      <c r="D68" s="98">
        <f>IFERROR(((B68/C68)-1)*100,IF(B68+C68&lt;&gt;0,100,0))</f>
        <v>-1.2937133616333085</v>
      </c>
      <c r="E68" s="66">
        <v>210273</v>
      </c>
      <c r="F68" s="66">
        <v>222333</v>
      </c>
      <c r="G68" s="98">
        <f>IFERROR(((E68/F68)-1)*100,IF(E68+F68&lt;&gt;0,100,0))</f>
        <v>-5.4242959884497566</v>
      </c>
    </row>
    <row r="69" spans="1:7" s="16" customFormat="1" ht="12" x14ac:dyDescent="0.2">
      <c r="A69" s="79" t="s">
        <v>54</v>
      </c>
      <c r="B69" s="67">
        <v>205735100.70199999</v>
      </c>
      <c r="C69" s="66">
        <v>148438367.52000001</v>
      </c>
      <c r="D69" s="98">
        <f>IFERROR(((B69/C69)-1)*100,IF(B69+C69&lt;&gt;0,100,0))</f>
        <v>38.599678869602251</v>
      </c>
      <c r="E69" s="66">
        <v>7344497743.0900002</v>
      </c>
      <c r="F69" s="66">
        <v>6651554368.3839998</v>
      </c>
      <c r="G69" s="98">
        <f>IFERROR(((E69/F69)-1)*100,IF(E69+F69&lt;&gt;0,100,0))</f>
        <v>10.417766078853408</v>
      </c>
    </row>
    <row r="70" spans="1:7" s="62" customFormat="1" ht="12" x14ac:dyDescent="0.2">
      <c r="A70" s="79" t="s">
        <v>55</v>
      </c>
      <c r="B70" s="67">
        <v>207010276.95633999</v>
      </c>
      <c r="C70" s="66">
        <v>152389833.06531999</v>
      </c>
      <c r="D70" s="98">
        <f>IFERROR(((B70/C70)-1)*100,IF(B70+C70&lt;&gt;0,100,0))</f>
        <v>35.842577416308096</v>
      </c>
      <c r="E70" s="66">
        <v>7394249661.0969105</v>
      </c>
      <c r="F70" s="66">
        <v>6910404783.07796</v>
      </c>
      <c r="G70" s="98">
        <f>IFERROR(((E70/F70)-1)*100,IF(E70+F70&lt;&gt;0,100,0))</f>
        <v>7.0016864888114538</v>
      </c>
    </row>
    <row r="71" spans="1:7" s="16" customFormat="1" ht="12" x14ac:dyDescent="0.2">
      <c r="A71" s="79" t="s">
        <v>94</v>
      </c>
      <c r="B71" s="98">
        <f>IFERROR(B69/B68/1000,)</f>
        <v>42.132930719229982</v>
      </c>
      <c r="C71" s="98">
        <f>IFERROR(C69/C68/1000,)</f>
        <v>30.005734287446941</v>
      </c>
      <c r="D71" s="98">
        <f>IFERROR(((B71/C71)-1)*100,IF(B71+C71&lt;&gt;0,100,0))</f>
        <v>40.416262823658066</v>
      </c>
      <c r="E71" s="98">
        <f>IFERROR(E69/E68/1000,)</f>
        <v>34.928391867191699</v>
      </c>
      <c r="F71" s="98">
        <f>IFERROR(F69/F68/1000,)</f>
        <v>29.917080992853062</v>
      </c>
      <c r="G71" s="98">
        <f>IFERROR(((E71/F71)-1)*100,IF(E71+F71&lt;&gt;0,100,0))</f>
        <v>16.750667872764048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3399</v>
      </c>
      <c r="C74" s="66">
        <v>3154</v>
      </c>
      <c r="D74" s="98">
        <f>IFERROR(((B74/C74)-1)*100,IF(B74+C74&lt;&gt;0,100,0))</f>
        <v>7.767913760304368</v>
      </c>
      <c r="E74" s="66">
        <v>128772</v>
      </c>
      <c r="F74" s="66">
        <v>113250</v>
      </c>
      <c r="G74" s="98">
        <f>IFERROR(((E74/F74)-1)*100,IF(E74+F74&lt;&gt;0,100,0))</f>
        <v>13.705960264900652</v>
      </c>
    </row>
    <row r="75" spans="1:7" s="16" customFormat="1" ht="12" x14ac:dyDescent="0.2">
      <c r="A75" s="79" t="s">
        <v>54</v>
      </c>
      <c r="B75" s="67">
        <v>480156626.39999998</v>
      </c>
      <c r="C75" s="66">
        <v>417019121</v>
      </c>
      <c r="D75" s="98">
        <f>IFERROR(((B75/C75)-1)*100,IF(B75+C75&lt;&gt;0,100,0))</f>
        <v>15.140194350944402</v>
      </c>
      <c r="E75" s="66">
        <v>18856262987.673</v>
      </c>
      <c r="F75" s="66">
        <v>14614876855.785</v>
      </c>
      <c r="G75" s="98">
        <f>IFERROR(((E75/F75)-1)*100,IF(E75+F75&lt;&gt;0,100,0))</f>
        <v>29.021018608235028</v>
      </c>
    </row>
    <row r="76" spans="1:7" s="16" customFormat="1" ht="12" x14ac:dyDescent="0.2">
      <c r="A76" s="79" t="s">
        <v>55</v>
      </c>
      <c r="B76" s="67">
        <v>483083146.99514002</v>
      </c>
      <c r="C76" s="66">
        <v>389952159.52706999</v>
      </c>
      <c r="D76" s="98">
        <f>IFERROR(((B76/C76)-1)*100,IF(B76+C76&lt;&gt;0,100,0))</f>
        <v>23.882670012910911</v>
      </c>
      <c r="E76" s="66">
        <v>18561958287.283901</v>
      </c>
      <c r="F76" s="66">
        <v>14425315854.1745</v>
      </c>
      <c r="G76" s="98">
        <f>IFERROR(((E76/F76)-1)*100,IF(E76+F76&lt;&gt;0,100,0))</f>
        <v>28.676269378963461</v>
      </c>
    </row>
    <row r="77" spans="1:7" s="16" customFormat="1" ht="12" x14ac:dyDescent="0.2">
      <c r="A77" s="79" t="s">
        <v>94</v>
      </c>
      <c r="B77" s="98">
        <f>IFERROR(B75/B74/1000,)</f>
        <v>141.2640854368932</v>
      </c>
      <c r="C77" s="98">
        <f>IFERROR(C75/C74/1000,)</f>
        <v>132.21912523779329</v>
      </c>
      <c r="D77" s="98">
        <f>IFERROR(((B77/C77)-1)*100,IF(B77+C77&lt;&gt;0,100,0))</f>
        <v>6.8408864321502172</v>
      </c>
      <c r="E77" s="98">
        <f>IFERROR(E75/E74/1000,)</f>
        <v>146.43139026863759</v>
      </c>
      <c r="F77" s="98">
        <f>IFERROR(F75/F74/1000,)</f>
        <v>129.04968526079472</v>
      </c>
      <c r="G77" s="98">
        <f>IFERROR(((E77/F77)-1)*100,IF(E77+F77&lt;&gt;0,100,0))</f>
        <v>13.469002247247964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116</v>
      </c>
      <c r="C80" s="66">
        <v>150</v>
      </c>
      <c r="D80" s="98">
        <f>IFERROR(((B80/C80)-1)*100,IF(B80+C80&lt;&gt;0,100,0))</f>
        <v>-22.666666666666668</v>
      </c>
      <c r="E80" s="66">
        <v>6702</v>
      </c>
      <c r="F80" s="66">
        <v>5940</v>
      </c>
      <c r="G80" s="98">
        <f>IFERROR(((E80/F80)-1)*100,IF(E80+F80&lt;&gt;0,100,0))</f>
        <v>12.828282828282834</v>
      </c>
    </row>
    <row r="81" spans="1:7" s="16" customFormat="1" ht="12" x14ac:dyDescent="0.2">
      <c r="A81" s="79" t="s">
        <v>54</v>
      </c>
      <c r="B81" s="67">
        <v>15463012.612</v>
      </c>
      <c r="C81" s="66">
        <v>9450418.2229999993</v>
      </c>
      <c r="D81" s="98">
        <f>IFERROR(((B81/C81)-1)*100,IF(B81+C81&lt;&gt;0,100,0))</f>
        <v>63.62252174582941</v>
      </c>
      <c r="E81" s="66">
        <v>516317176.31599998</v>
      </c>
      <c r="F81" s="66">
        <v>423041937.45599997</v>
      </c>
      <c r="G81" s="98">
        <f>IFERROR(((E81/F81)-1)*100,IF(E81+F81&lt;&gt;0,100,0))</f>
        <v>22.048697918915305</v>
      </c>
    </row>
    <row r="82" spans="1:7" s="16" customFormat="1" ht="12" x14ac:dyDescent="0.2">
      <c r="A82" s="79" t="s">
        <v>55</v>
      </c>
      <c r="B82" s="67">
        <v>1443777.2582602501</v>
      </c>
      <c r="C82" s="66">
        <v>2889497.8712800299</v>
      </c>
      <c r="D82" s="98">
        <f>IFERROR(((B82/C82)-1)*100,IF(B82+C82&lt;&gt;0,100,0))</f>
        <v>-50.033627897408152</v>
      </c>
      <c r="E82" s="66">
        <v>170987071.720465</v>
      </c>
      <c r="F82" s="66">
        <v>130132464.269844</v>
      </c>
      <c r="G82" s="98">
        <f>IFERROR(((E82/F82)-1)*100,IF(E82+F82&lt;&gt;0,100,0))</f>
        <v>31.394631370312396</v>
      </c>
    </row>
    <row r="83" spans="1:7" s="32" customFormat="1" x14ac:dyDescent="0.2">
      <c r="A83" s="79" t="s">
        <v>94</v>
      </c>
      <c r="B83" s="98">
        <f>IFERROR(B81/B80/1000,)</f>
        <v>133.30183286206895</v>
      </c>
      <c r="C83" s="98">
        <f>IFERROR(C81/C80/1000,)</f>
        <v>63.002788153333327</v>
      </c>
      <c r="D83" s="98">
        <f>IFERROR(((B83/C83)-1)*100,IF(B83+C83&lt;&gt;0,100,0))</f>
        <v>111.58084708512423</v>
      </c>
      <c r="E83" s="98">
        <f>IFERROR(E81/E80/1000,)</f>
        <v>77.039268325276026</v>
      </c>
      <c r="F83" s="98">
        <f>IFERROR(F81/F80/1000,)</f>
        <v>71.219181389898978</v>
      </c>
      <c r="G83" s="98">
        <f>IFERROR(((E83/F83)-1)*100,IF(E83+F83&lt;&gt;0,100,0))</f>
        <v>8.1720778332373669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8398</v>
      </c>
      <c r="C86" s="64">
        <f>C68+C74+C80</f>
        <v>8251</v>
      </c>
      <c r="D86" s="98">
        <f>IFERROR(((B86/C86)-1)*100,IF(B86+C86&lt;&gt;0,100,0))</f>
        <v>1.7816022300327194</v>
      </c>
      <c r="E86" s="64">
        <f>E68+E74+E80</f>
        <v>345747</v>
      </c>
      <c r="F86" s="64">
        <f>F68+F74+F80</f>
        <v>341523</v>
      </c>
      <c r="G86" s="98">
        <f>IFERROR(((E86/F86)-1)*100,IF(E86+F86&lt;&gt;0,100,0))</f>
        <v>1.2368127476041213</v>
      </c>
    </row>
    <row r="87" spans="1:7" s="62" customFormat="1" ht="12" x14ac:dyDescent="0.2">
      <c r="A87" s="79" t="s">
        <v>54</v>
      </c>
      <c r="B87" s="64">
        <f t="shared" ref="B87:C87" si="1">B69+B75+B81</f>
        <v>701354739.71399999</v>
      </c>
      <c r="C87" s="64">
        <f t="shared" si="1"/>
        <v>574907906.74300003</v>
      </c>
      <c r="D87" s="98">
        <f>IFERROR(((B87/C87)-1)*100,IF(B87+C87&lt;&gt;0,100,0))</f>
        <v>21.994276211533336</v>
      </c>
      <c r="E87" s="64">
        <f t="shared" ref="E87:F87" si="2">E69+E75+E81</f>
        <v>26717077907.079002</v>
      </c>
      <c r="F87" s="64">
        <f t="shared" si="2"/>
        <v>21689473161.625</v>
      </c>
      <c r="G87" s="98">
        <f>IFERROR(((E87/F87)-1)*100,IF(E87+F87&lt;&gt;0,100,0))</f>
        <v>23.179930226932854</v>
      </c>
    </row>
    <row r="88" spans="1:7" s="62" customFormat="1" ht="12" x14ac:dyDescent="0.2">
      <c r="A88" s="79" t="s">
        <v>55</v>
      </c>
      <c r="B88" s="64">
        <f t="shared" ref="B88:C88" si="3">B70+B76+B82</f>
        <v>691537201.20974028</v>
      </c>
      <c r="C88" s="64">
        <f t="shared" si="3"/>
        <v>545231490.46367002</v>
      </c>
      <c r="D88" s="98">
        <f>IFERROR(((B88/C88)-1)*100,IF(B88+C88&lt;&gt;0,100,0))</f>
        <v>26.833686847700335</v>
      </c>
      <c r="E88" s="64">
        <f t="shared" ref="E88:F88" si="4">E70+E76+E82</f>
        <v>26127195020.10128</v>
      </c>
      <c r="F88" s="64">
        <f t="shared" si="4"/>
        <v>21465853101.522305</v>
      </c>
      <c r="G88" s="98">
        <f>IFERROR(((E88/F88)-1)*100,IF(E88+F88&lt;&gt;0,100,0))</f>
        <v>21.715148690029949</v>
      </c>
    </row>
    <row r="89" spans="1:7" s="63" customFormat="1" x14ac:dyDescent="0.2">
      <c r="A89" s="79" t="s">
        <v>95</v>
      </c>
      <c r="B89" s="98">
        <f>IFERROR((B75/B87)*100,IF(B75+B87&lt;&gt;0,100,0))</f>
        <v>68.461307696558706</v>
      </c>
      <c r="C89" s="98">
        <f>IFERROR((C75/C87)*100,IF(C75+C87&lt;&gt;0,100,0))</f>
        <v>72.536682155324613</v>
      </c>
      <c r="D89" s="98">
        <f>IFERROR(((B89/C89)-1)*100,IF(B89+C89&lt;&gt;0,100,0))</f>
        <v>-5.6183634785489716</v>
      </c>
      <c r="E89" s="98">
        <f>IFERROR((E75/E87)*100,IF(E75+E87&lt;&gt;0,100,0))</f>
        <v>70.577564856659762</v>
      </c>
      <c r="F89" s="98">
        <f>IFERROR((F75/F87)*100,IF(F75+F87&lt;&gt;0,100,0))</f>
        <v>67.382350631010141</v>
      </c>
      <c r="G89" s="98">
        <f>IFERROR(((E89/F89)-1)*100,IF(E89+F89&lt;&gt;0,100,0))</f>
        <v>4.7419156436776966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23169036.140999999</v>
      </c>
      <c r="C95" s="129">
        <v>20643825.5</v>
      </c>
      <c r="D95" s="65">
        <f>B95-C95</f>
        <v>2525210.6409999989</v>
      </c>
      <c r="E95" s="129">
        <v>933186747.88999999</v>
      </c>
      <c r="F95" s="129">
        <v>829417227.30299997</v>
      </c>
      <c r="G95" s="80">
        <f>E95-F95</f>
        <v>103769520.58700001</v>
      </c>
    </row>
    <row r="96" spans="1:7" s="16" customFormat="1" ht="13.5" x14ac:dyDescent="0.2">
      <c r="A96" s="79" t="s">
        <v>88</v>
      </c>
      <c r="B96" s="66">
        <v>22727954.647999998</v>
      </c>
      <c r="C96" s="129">
        <v>20337835.418000001</v>
      </c>
      <c r="D96" s="65">
        <f>B96-C96</f>
        <v>2390119.2299999967</v>
      </c>
      <c r="E96" s="129">
        <v>935303515.40999997</v>
      </c>
      <c r="F96" s="129">
        <v>879276908.53100002</v>
      </c>
      <c r="G96" s="80">
        <f>E96-F96</f>
        <v>56026606.878999949</v>
      </c>
    </row>
    <row r="97" spans="1:7" s="28" customFormat="1" ht="12" x14ac:dyDescent="0.2">
      <c r="A97" s="81" t="s">
        <v>16</v>
      </c>
      <c r="B97" s="65">
        <f>B95-B96</f>
        <v>441081.49300000072</v>
      </c>
      <c r="C97" s="65">
        <f>C95-C96</f>
        <v>305990.08199999854</v>
      </c>
      <c r="D97" s="82"/>
      <c r="E97" s="65">
        <f>E95-E96</f>
        <v>-2116767.5199999809</v>
      </c>
      <c r="F97" s="82">
        <f>F95-F96</f>
        <v>-49859681.228000045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692.52419562462501</v>
      </c>
      <c r="C104" s="130">
        <v>606.53029620815403</v>
      </c>
      <c r="D104" s="98">
        <f>IFERROR(((B104/C104)-1)*100,IF(B104+C104&lt;&gt;0,100,0))</f>
        <v>14.178005608966139</v>
      </c>
      <c r="E104" s="84"/>
      <c r="F104" s="131">
        <v>694.46697416573897</v>
      </c>
      <c r="G104" s="131">
        <v>689.596852935328</v>
      </c>
    </row>
    <row r="105" spans="1:7" s="16" customFormat="1" ht="12" x14ac:dyDescent="0.2">
      <c r="A105" s="79" t="s">
        <v>50</v>
      </c>
      <c r="B105" s="131">
        <v>685.748465479365</v>
      </c>
      <c r="C105" s="130">
        <v>600.81710050321999</v>
      </c>
      <c r="D105" s="98">
        <f>IFERROR(((B105/C105)-1)*100,IF(B105+C105&lt;&gt;0,100,0))</f>
        <v>14.135976639980786</v>
      </c>
      <c r="E105" s="84"/>
      <c r="F105" s="131">
        <v>687.74277689682299</v>
      </c>
      <c r="G105" s="131">
        <v>682.67954700865903</v>
      </c>
    </row>
    <row r="106" spans="1:7" s="16" customFormat="1" ht="12" x14ac:dyDescent="0.2">
      <c r="A106" s="79" t="s">
        <v>51</v>
      </c>
      <c r="B106" s="131">
        <v>718.74863944456695</v>
      </c>
      <c r="C106" s="130">
        <v>629.20880525909195</v>
      </c>
      <c r="D106" s="98">
        <f>IFERROR(((B106/C106)-1)*100,IF(B106+C106&lt;&gt;0,100,0))</f>
        <v>14.230543730011025</v>
      </c>
      <c r="E106" s="84"/>
      <c r="F106" s="131">
        <v>720.45866038061399</v>
      </c>
      <c r="G106" s="131">
        <v>716.44961575780997</v>
      </c>
    </row>
    <row r="107" spans="1:7" s="28" customFormat="1" ht="12" x14ac:dyDescent="0.2">
      <c r="A107" s="81" t="s">
        <v>52</v>
      </c>
      <c r="B107" s="85"/>
      <c r="C107" s="84"/>
      <c r="D107" s="86"/>
      <c r="E107" s="84"/>
      <c r="F107" s="71"/>
      <c r="G107" s="71"/>
    </row>
    <row r="108" spans="1:7" s="16" customFormat="1" ht="12" x14ac:dyDescent="0.2">
      <c r="A108" s="79" t="s">
        <v>56</v>
      </c>
      <c r="B108" s="131">
        <v>519.277647168675</v>
      </c>
      <c r="C108" s="130">
        <v>469.40259938036002</v>
      </c>
      <c r="D108" s="98">
        <f>IFERROR(((B108/C108)-1)*100,IF(B108+C108&lt;&gt;0,100,0))</f>
        <v>10.625217639219109</v>
      </c>
      <c r="E108" s="84"/>
      <c r="F108" s="131">
        <v>519.277647168675</v>
      </c>
      <c r="G108" s="131">
        <v>519.07256725849095</v>
      </c>
    </row>
    <row r="109" spans="1:7" s="16" customFormat="1" ht="12" x14ac:dyDescent="0.2">
      <c r="A109" s="79" t="s">
        <v>57</v>
      </c>
      <c r="B109" s="131">
        <v>661.51728836041104</v>
      </c>
      <c r="C109" s="130">
        <v>581.92822865354105</v>
      </c>
      <c r="D109" s="98">
        <f>IFERROR(((B109/C109)-1)*100,IF(B109+C109&lt;&gt;0,100,0))</f>
        <v>13.676782769418526</v>
      </c>
      <c r="E109" s="84"/>
      <c r="F109" s="131">
        <v>662.47514314298803</v>
      </c>
      <c r="G109" s="131">
        <v>660.73168851917296</v>
      </c>
    </row>
    <row r="110" spans="1:7" s="16" customFormat="1" ht="12" x14ac:dyDescent="0.2">
      <c r="A110" s="79" t="s">
        <v>59</v>
      </c>
      <c r="B110" s="131">
        <v>771.90347983514698</v>
      </c>
      <c r="C110" s="130">
        <v>671.28714750180495</v>
      </c>
      <c r="D110" s="98">
        <f>IFERROR(((B110/C110)-1)*100,IF(B110+C110&lt;&gt;0,100,0))</f>
        <v>14.988568261404334</v>
      </c>
      <c r="E110" s="84"/>
      <c r="F110" s="131">
        <v>773.789518257586</v>
      </c>
      <c r="G110" s="131">
        <v>770.29903075108098</v>
      </c>
    </row>
    <row r="111" spans="1:7" s="16" customFormat="1" ht="12" x14ac:dyDescent="0.2">
      <c r="A111" s="79" t="s">
        <v>58</v>
      </c>
      <c r="B111" s="131">
        <v>751.04425398714602</v>
      </c>
      <c r="C111" s="130">
        <v>659.60696601735901</v>
      </c>
      <c r="D111" s="98">
        <f>IFERROR(((B111/C111)-1)*100,IF(B111+C111&lt;&gt;0,100,0))</f>
        <v>13.862389677579689</v>
      </c>
      <c r="E111" s="84"/>
      <c r="F111" s="131">
        <v>753.61169834019904</v>
      </c>
      <c r="G111" s="131">
        <v>746.37033478865101</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39</v>
      </c>
      <c r="C120" s="66">
        <v>74</v>
      </c>
      <c r="D120" s="98">
        <f>IFERROR(((B120/C120)-1)*100,IF(B120+C120&lt;&gt;0,100,0))</f>
        <v>-47.297297297297305</v>
      </c>
      <c r="E120" s="66">
        <v>8810</v>
      </c>
      <c r="F120" s="66">
        <v>9060</v>
      </c>
      <c r="G120" s="98">
        <f>IFERROR(((E120/F120)-1)*100,IF(E120+F120&lt;&gt;0,100,0))</f>
        <v>-2.7593818984547491</v>
      </c>
    </row>
    <row r="121" spans="1:7" s="16" customFormat="1" ht="12" x14ac:dyDescent="0.2">
      <c r="A121" s="79" t="s">
        <v>74</v>
      </c>
      <c r="B121" s="67">
        <v>7</v>
      </c>
      <c r="C121" s="66">
        <v>0</v>
      </c>
      <c r="D121" s="98">
        <f>IFERROR(((B121/C121)-1)*100,IF(B121+C121&lt;&gt;0,100,0))</f>
        <v>100</v>
      </c>
      <c r="E121" s="66">
        <v>317</v>
      </c>
      <c r="F121" s="66">
        <v>360</v>
      </c>
      <c r="G121" s="98">
        <f>IFERROR(((E121/F121)-1)*100,IF(E121+F121&lt;&gt;0,100,0))</f>
        <v>-11.944444444444446</v>
      </c>
    </row>
    <row r="122" spans="1:7" s="28" customFormat="1" ht="12" x14ac:dyDescent="0.2">
      <c r="A122" s="81" t="s">
        <v>34</v>
      </c>
      <c r="B122" s="82">
        <f>SUM(B119:B121)</f>
        <v>46</v>
      </c>
      <c r="C122" s="82">
        <f>SUM(C119:C121)</f>
        <v>74</v>
      </c>
      <c r="D122" s="98">
        <f>IFERROR(((B122/C122)-1)*100,IF(B122+C122&lt;&gt;0,100,0))</f>
        <v>-37.837837837837839</v>
      </c>
      <c r="E122" s="82">
        <f>SUM(E119:E121)</f>
        <v>9127</v>
      </c>
      <c r="F122" s="82">
        <f>SUM(F119:F121)</f>
        <v>9423</v>
      </c>
      <c r="G122" s="98">
        <f>IFERROR(((E122/F122)-1)*100,IF(E122+F122&lt;&gt;0,100,0))</f>
        <v>-3.1412501326541387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6</v>
      </c>
      <c r="C125" s="66">
        <v>0</v>
      </c>
      <c r="D125" s="98">
        <f>IFERROR(((B125/C125)-1)*100,IF(B125+C125&lt;&gt;0,100,0))</f>
        <v>100</v>
      </c>
      <c r="E125" s="66">
        <v>1169</v>
      </c>
      <c r="F125" s="66">
        <v>559</v>
      </c>
      <c r="G125" s="98">
        <f>IFERROR(((E125/F125)-1)*100,IF(E125+F125&lt;&gt;0,100,0))</f>
        <v>109.12343470483003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6</v>
      </c>
      <c r="C127" s="82">
        <f>SUM(C125:C126)</f>
        <v>0</v>
      </c>
      <c r="D127" s="98">
        <f>IFERROR(((B127/C127)-1)*100,IF(B127+C127&lt;&gt;0,100,0))</f>
        <v>100</v>
      </c>
      <c r="E127" s="82">
        <f>SUM(E125:E126)</f>
        <v>1169</v>
      </c>
      <c r="F127" s="82">
        <f>SUM(F125:F126)</f>
        <v>559</v>
      </c>
      <c r="G127" s="98">
        <f>IFERROR(((E127/F127)-1)*100,IF(E127+F127&lt;&gt;0,100,0))</f>
        <v>109.12343470483003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13962</v>
      </c>
      <c r="C131" s="66">
        <v>8938</v>
      </c>
      <c r="D131" s="98">
        <f>IFERROR(((B131/C131)-1)*100,IF(B131+C131&lt;&gt;0,100,0))</f>
        <v>56.209442828373234</v>
      </c>
      <c r="E131" s="66">
        <v>7745339</v>
      </c>
      <c r="F131" s="66">
        <v>9008041</v>
      </c>
      <c r="G131" s="98">
        <f>IFERROR(((E131/F131)-1)*100,IF(E131+F131&lt;&gt;0,100,0))</f>
        <v>-14.017498366181947</v>
      </c>
    </row>
    <row r="132" spans="1:7" s="16" customFormat="1" ht="12" x14ac:dyDescent="0.2">
      <c r="A132" s="79" t="s">
        <v>74</v>
      </c>
      <c r="B132" s="67">
        <v>171</v>
      </c>
      <c r="C132" s="66">
        <v>0</v>
      </c>
      <c r="D132" s="98">
        <f>IFERROR(((B132/C132)-1)*100,IF(B132+C132&lt;&gt;0,100,0))</f>
        <v>100</v>
      </c>
      <c r="E132" s="66">
        <v>15799</v>
      </c>
      <c r="F132" s="66">
        <v>22686</v>
      </c>
      <c r="G132" s="98">
        <f>IFERROR(((E132/F132)-1)*100,IF(E132+F132&lt;&gt;0,100,0))</f>
        <v>-30.357930000881606</v>
      </c>
    </row>
    <row r="133" spans="1:7" s="16" customFormat="1" ht="12" x14ac:dyDescent="0.2">
      <c r="A133" s="81" t="s">
        <v>34</v>
      </c>
      <c r="B133" s="82">
        <f>SUM(B130:B132)</f>
        <v>14133</v>
      </c>
      <c r="C133" s="82">
        <f>SUM(C130:C132)</f>
        <v>8938</v>
      </c>
      <c r="D133" s="98">
        <f>IFERROR(((B133/C133)-1)*100,IF(B133+C133&lt;&gt;0,100,0))</f>
        <v>58.122622510628787</v>
      </c>
      <c r="E133" s="82">
        <f>SUM(E130:E132)</f>
        <v>7761138</v>
      </c>
      <c r="F133" s="82">
        <f>SUM(F130:F132)</f>
        <v>9068227</v>
      </c>
      <c r="G133" s="98">
        <f>IFERROR(((E133/F133)-1)*100,IF(E133+F133&lt;&gt;0,100,0))</f>
        <v>-14.413942218252807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700</v>
      </c>
      <c r="C136" s="66">
        <v>0</v>
      </c>
      <c r="D136" s="98">
        <f>IFERROR(((B136/C136)-1)*100,)</f>
        <v>0</v>
      </c>
      <c r="E136" s="66">
        <v>721370</v>
      </c>
      <c r="F136" s="66">
        <v>269679</v>
      </c>
      <c r="G136" s="98">
        <f>IFERROR(((E136/F136)-1)*100,)</f>
        <v>167.4920924506543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700</v>
      </c>
      <c r="C138" s="82">
        <f>SUM(C136:C137)</f>
        <v>0</v>
      </c>
      <c r="D138" s="98">
        <f>IFERROR(((B138/C138)-1)*100,)</f>
        <v>0</v>
      </c>
      <c r="E138" s="82">
        <f>SUM(E136:E137)</f>
        <v>721370</v>
      </c>
      <c r="F138" s="82">
        <f>SUM(F136:F137)</f>
        <v>269679</v>
      </c>
      <c r="G138" s="98">
        <f>IFERROR(((E138/F138)-1)*100,)</f>
        <v>167.4920924506543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1285620.8152999999</v>
      </c>
      <c r="C142" s="66">
        <v>762067.23415000003</v>
      </c>
      <c r="D142" s="98">
        <f>IFERROR(((B142/C142)-1)*100,IF(B142+C142&lt;&gt;0,100,0))</f>
        <v>68.701757231954048</v>
      </c>
      <c r="E142" s="66">
        <v>768911394.79261005</v>
      </c>
      <c r="F142" s="66">
        <v>904389501.76484001</v>
      </c>
      <c r="G142" s="98">
        <f>IFERROR(((E142/F142)-1)*100,IF(E142+F142&lt;&gt;0,100,0))</f>
        <v>-14.980061876863438</v>
      </c>
    </row>
    <row r="143" spans="1:7" s="32" customFormat="1" x14ac:dyDescent="0.2">
      <c r="A143" s="79" t="s">
        <v>74</v>
      </c>
      <c r="B143" s="67">
        <v>451232.39</v>
      </c>
      <c r="C143" s="66">
        <v>0</v>
      </c>
      <c r="D143" s="98">
        <f>IFERROR(((B143/C143)-1)*100,IF(B143+C143&lt;&gt;0,100,0))</f>
        <v>100</v>
      </c>
      <c r="E143" s="66">
        <v>85646467.680000007</v>
      </c>
      <c r="F143" s="66">
        <v>101862513.70999999</v>
      </c>
      <c r="G143" s="98">
        <f>IFERROR(((E143/F143)-1)*100,IF(E143+F143&lt;&gt;0,100,0))</f>
        <v>-15.919542370775041</v>
      </c>
    </row>
    <row r="144" spans="1:7" s="16" customFormat="1" ht="12" x14ac:dyDescent="0.2">
      <c r="A144" s="81" t="s">
        <v>34</v>
      </c>
      <c r="B144" s="82">
        <f>SUM(B141:B143)</f>
        <v>1736853.2053</v>
      </c>
      <c r="C144" s="82">
        <f>SUM(C141:C143)</f>
        <v>762067.23415000003</v>
      </c>
      <c r="D144" s="98">
        <f>IFERROR(((B144/C144)-1)*100,IF(B144+C144&lt;&gt;0,100,0))</f>
        <v>127.9133818471101</v>
      </c>
      <c r="E144" s="82">
        <f>SUM(E141:E143)</f>
        <v>854557862.47261</v>
      </c>
      <c r="F144" s="82">
        <f>SUM(F141:F143)</f>
        <v>1007124934.22484</v>
      </c>
      <c r="G144" s="98">
        <f>IFERROR(((E144/F144)-1)*100,IF(E144+F144&lt;&gt;0,100,0))</f>
        <v>-15.14877316285067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1539.44</v>
      </c>
      <c r="C147" s="66">
        <v>0</v>
      </c>
      <c r="D147" s="98">
        <f>IFERROR(((B147/C147)-1)*100,IF(B147+C147&lt;&gt;0,100,0))</f>
        <v>100</v>
      </c>
      <c r="E147" s="66">
        <v>943094.11133999994</v>
      </c>
      <c r="F147" s="66">
        <v>379271.89899000002</v>
      </c>
      <c r="G147" s="98">
        <f>IFERROR(((E147/F147)-1)*100,IF(E147+F147&lt;&gt;0,100,0))</f>
        <v>148.65910547326519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1539.44</v>
      </c>
      <c r="C149" s="82">
        <f>SUM(C147:C148)</f>
        <v>0</v>
      </c>
      <c r="D149" s="98">
        <f>IFERROR(((B149/C149)-1)*100,IF(B149+C149&lt;&gt;0,100,0))</f>
        <v>100</v>
      </c>
      <c r="E149" s="82">
        <f>SUM(E147:E148)</f>
        <v>943094.11133999994</v>
      </c>
      <c r="F149" s="82">
        <f>SUM(F147:F148)</f>
        <v>379271.89899000002</v>
      </c>
      <c r="G149" s="98">
        <f>IFERROR(((E149/F149)-1)*100,IF(E149+F149&lt;&gt;0,100,0))</f>
        <v>148.65910547326519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855382</v>
      </c>
      <c r="C153" s="66">
        <v>809013</v>
      </c>
      <c r="D153" s="98">
        <f>IFERROR(((B153/C153)-1)*100,IF(B153+C153&lt;&gt;0,100,0))</f>
        <v>5.7315519033686702</v>
      </c>
      <c r="E153" s="78"/>
      <c r="F153" s="78"/>
      <c r="G153" s="65"/>
    </row>
    <row r="154" spans="1:7" s="16" customFormat="1" ht="12" x14ac:dyDescent="0.2">
      <c r="A154" s="79" t="s">
        <v>74</v>
      </c>
      <c r="B154" s="67">
        <v>2446</v>
      </c>
      <c r="C154" s="66">
        <v>2131</v>
      </c>
      <c r="D154" s="98">
        <f>IFERROR(((B154/C154)-1)*100,IF(B154+C154&lt;&gt;0,100,0))</f>
        <v>14.781792585640542</v>
      </c>
      <c r="E154" s="78"/>
      <c r="F154" s="78"/>
      <c r="G154" s="65"/>
    </row>
    <row r="155" spans="1:7" s="28" customFormat="1" ht="12" x14ac:dyDescent="0.2">
      <c r="A155" s="81" t="s">
        <v>34</v>
      </c>
      <c r="B155" s="82">
        <f>SUM(B152:B154)</f>
        <v>857828</v>
      </c>
      <c r="C155" s="82">
        <f>SUM(C152:C154)</f>
        <v>846144</v>
      </c>
      <c r="D155" s="98">
        <f>IFERROR(((B155/C155)-1)*100,IF(B155+C155&lt;&gt;0,100,0))</f>
        <v>1.3808524317373783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201681</v>
      </c>
      <c r="C158" s="66">
        <v>69840</v>
      </c>
      <c r="D158" s="98">
        <f>IFERROR(((B158/C158)-1)*100,IF(B158+C158&lt;&gt;0,100,0))</f>
        <v>188.7757731958763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201681</v>
      </c>
      <c r="C160" s="82">
        <f>SUM(C158:C159)</f>
        <v>69840</v>
      </c>
      <c r="D160" s="98">
        <f>IFERROR(((B160/C160)-1)*100,IF(B160+C160&lt;&gt;0,100,0))</f>
        <v>188.7757731958763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7998</v>
      </c>
      <c r="C168" s="113">
        <v>6877</v>
      </c>
      <c r="D168" s="111">
        <f>IFERROR(((B168/C168)-1)*100,IF(B168+C168&lt;&gt;0,100,0))</f>
        <v>16.300712519994185</v>
      </c>
      <c r="E168" s="113">
        <v>296923</v>
      </c>
      <c r="F168" s="113">
        <v>281094</v>
      </c>
      <c r="G168" s="111">
        <f>IFERROR(((E168/F168)-1)*100,IF(E168+F168&lt;&gt;0,100,0))</f>
        <v>5.6312123346638598</v>
      </c>
    </row>
    <row r="169" spans="1:7" x14ac:dyDescent="0.2">
      <c r="A169" s="101" t="s">
        <v>32</v>
      </c>
      <c r="B169" s="112">
        <v>63124</v>
      </c>
      <c r="C169" s="113">
        <v>57609</v>
      </c>
      <c r="D169" s="111">
        <f t="shared" ref="D169:D171" si="5">IFERROR(((B169/C169)-1)*100,IF(B169+C169&lt;&gt;0,100,0))</f>
        <v>9.5731569720008949</v>
      </c>
      <c r="E169" s="113">
        <v>2281796</v>
      </c>
      <c r="F169" s="113">
        <v>2145151</v>
      </c>
      <c r="G169" s="111">
        <f>IFERROR(((E169/F169)-1)*100,IF(E169+F169&lt;&gt;0,100,0))</f>
        <v>6.3699478498250306</v>
      </c>
    </row>
    <row r="170" spans="1:7" x14ac:dyDescent="0.2">
      <c r="A170" s="101" t="s">
        <v>92</v>
      </c>
      <c r="B170" s="112">
        <v>15100141</v>
      </c>
      <c r="C170" s="113">
        <v>12595960</v>
      </c>
      <c r="D170" s="111">
        <f t="shared" si="5"/>
        <v>19.880826868297461</v>
      </c>
      <c r="E170" s="113">
        <v>568888344</v>
      </c>
      <c r="F170" s="113">
        <v>452865243</v>
      </c>
      <c r="G170" s="111">
        <f>IFERROR(((E170/F170)-1)*100,IF(E170+F170&lt;&gt;0,100,0))</f>
        <v>25.619784868321194</v>
      </c>
    </row>
    <row r="171" spans="1:7" x14ac:dyDescent="0.2">
      <c r="A171" s="101" t="s">
        <v>93</v>
      </c>
      <c r="B171" s="112">
        <v>139217</v>
      </c>
      <c r="C171" s="113">
        <v>155821</v>
      </c>
      <c r="D171" s="111">
        <f t="shared" si="5"/>
        <v>-10.655816610084646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472</v>
      </c>
      <c r="C174" s="113">
        <v>604</v>
      </c>
      <c r="D174" s="111">
        <f t="shared" ref="D174:D177" si="6">IFERROR(((B174/C174)-1)*100,IF(B174+C174&lt;&gt;0,100,0))</f>
        <v>-21.85430463576159</v>
      </c>
      <c r="E174" s="113">
        <v>21493</v>
      </c>
      <c r="F174" s="113">
        <v>21051</v>
      </c>
      <c r="G174" s="111">
        <f t="shared" ref="G174" si="7">IFERROR(((E174/F174)-1)*100,IF(E174+F174&lt;&gt;0,100,0))</f>
        <v>2.0996627238611065</v>
      </c>
    </row>
    <row r="175" spans="1:7" x14ac:dyDescent="0.2">
      <c r="A175" s="101" t="s">
        <v>32</v>
      </c>
      <c r="B175" s="112">
        <v>5700</v>
      </c>
      <c r="C175" s="113">
        <v>8601</v>
      </c>
      <c r="D175" s="111">
        <f t="shared" si="6"/>
        <v>-33.728636205092435</v>
      </c>
      <c r="E175" s="113">
        <v>235777</v>
      </c>
      <c r="F175" s="113">
        <v>224350</v>
      </c>
      <c r="G175" s="111">
        <f t="shared" ref="G175" si="8">IFERROR(((E175/F175)-1)*100,IF(E175+F175&lt;&gt;0,100,0))</f>
        <v>5.0933808780922574</v>
      </c>
    </row>
    <row r="176" spans="1:7" x14ac:dyDescent="0.2">
      <c r="A176" s="101" t="s">
        <v>92</v>
      </c>
      <c r="B176" s="112">
        <v>46331</v>
      </c>
      <c r="C176" s="113">
        <v>119914</v>
      </c>
      <c r="D176" s="111">
        <f t="shared" si="6"/>
        <v>-61.363143586236802</v>
      </c>
      <c r="E176" s="113">
        <v>4030371</v>
      </c>
      <c r="F176" s="113">
        <v>1898886</v>
      </c>
      <c r="G176" s="111">
        <f t="shared" ref="G176" si="9">IFERROR(((E176/F176)-1)*100,IF(E176+F176&lt;&gt;0,100,0))</f>
        <v>112.2492345512053</v>
      </c>
    </row>
    <row r="177" spans="1:7" x14ac:dyDescent="0.2">
      <c r="A177" s="101" t="s">
        <v>93</v>
      </c>
      <c r="B177" s="112">
        <v>46571</v>
      </c>
      <c r="C177" s="113">
        <v>64470</v>
      </c>
      <c r="D177" s="111">
        <f t="shared" si="6"/>
        <v>-27.763300760043428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2019-09-16T06:00:00+00:00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571EE17-61AD-4897-A71A-B36363225DF0}"/>
</file>

<file path=customXml/itemProps2.xml><?xml version="1.0" encoding="utf-8"?>
<ds:datastoreItem xmlns:ds="http://schemas.openxmlformats.org/officeDocument/2006/customXml" ds:itemID="{4A371C93-99BE-4DC9-8A3D-6B2BCAA9AF6D}"/>
</file>

<file path=customXml/itemProps3.xml><?xml version="1.0" encoding="utf-8"?>
<ds:datastoreItem xmlns:ds="http://schemas.openxmlformats.org/officeDocument/2006/customXml" ds:itemID="{273FE996-DA26-4FE0-A6F8-4B2EDF5E7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2019-09-16T06:22:59Z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