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<sst xmlns="http://schemas.openxmlformats.org/spreadsheetml/2006/main" count="265" uniqueCount="100">
  <si>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</si>
  <si>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</si>
  <si>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</si>
  <si>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</si>
  <si>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</si>
  <si>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</si>
  <si>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</si>
  <si>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</si>
  <si>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</si>
  <si>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</si>
  <si>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</si>
  <si>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</si>
  <si>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</si>
  <si>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</si>
  <si>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</si>
  <si>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</si>
  <si>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</si>
  <si>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</si>
  <si>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</si>
  <si>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</si>
  <si>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</si>
  <si>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</si>
  <si>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</si>
  <si>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</si>
  <si>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</si>
  <si>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</si>
  <si>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</si>
  <si>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</si>
  <si>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</si>
  <si>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</si>
  <si>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</si>
  <si>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</si>
  <si>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</si>
  <si>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</si>
  <si>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</si>
  <si>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</si>
  <si>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</si>
  <si>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</si>
  <si>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</si>
  <si>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</si>
  <si>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</si>
  <si>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</si>
  <si>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</si>
  <si>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</si>
  <si>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</si>
  <si>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</si>
  <si>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</si>
  <si>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</si>
  <si>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</si>
  <si>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</si>
  <si>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</si>
  <si>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</si>
  <si>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</si>
  <si>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</si>
  <si>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</si>
  <si>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</si>
  <si>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</si>
  <si>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</si>
  <si>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</si>
  <si>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</si>
  <si>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</si>
  <si>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</si>
  <si>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</si>
  <si>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</si>
  <si>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</si>
  <si>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</si>
  <si>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</si>
  <si>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</si>
  <si>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</si>
  <si>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</si>
  <si>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</si>
  <si>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</si>
  <si>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</si>
  <si>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</si>
  <si>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</si>
  <si>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</si>
  <si>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</si>
  <si>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</si>
  <si>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</si>
  <si>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</si>
  <si>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</si>
  <si>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</si>
  <si>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</si>
  <si>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</si>
  <si>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</si>
  <si>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</si>
  <si>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</si>
  <si>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</si>
  <si>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</si>
  <si>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</si>
  <si>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</si>
  <si>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</si>
  <si>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</si>
  <si>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</si>
  <si>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</si>
  <si>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</si>
  <si>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</si>
  <si>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29 November 2019</t>
  </si>
  <si>
    <t>29.11.2019</t>
  </si>
  <si>
    <t>30.11.2018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</si>
</sst>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1844182</v>
      </c>
      <c r="C11" s="67">
        <v>1709375</v>
      </c>
      <c r="D11" s="98">
        <f>IFERROR(((B11/C11)-1)*100,IF(B11+C11&lt;&gt;0,100,0))</f>
        <v>7.8863327239488079</v>
      </c>
      <c r="E11" s="67">
        <v>70761390</v>
      </c>
      <c r="F11" s="67">
        <v>65209373</v>
      </c>
      <c r="G11" s="98">
        <f>IFERROR(((E11/F11)-1)*100,IF(E11+F11&lt;&gt;0,100,0))</f>
        <v>8.5141395240834417</v>
      </c>
    </row>
    <row r="12" spans="1:7" s="16" customFormat="1" ht="12" x14ac:dyDescent="0.2">
      <c r="A12" s="64" t="s">
        <v>9</v>
      </c>
      <c r="B12" s="67">
        <v>3229876.94</v>
      </c>
      <c r="C12" s="67">
        <v>1797513.65</v>
      </c>
      <c r="D12" s="98">
        <f>IFERROR(((B12/C12)-1)*100,IF(B12+C12&lt;&gt;0,100,0))</f>
        <v>79.685808783705212</v>
      </c>
      <c r="E12" s="67">
        <v>75780294.357999995</v>
      </c>
      <c r="F12" s="67">
        <v>83852580.848000005</v>
      </c>
      <c r="G12" s="98">
        <f>IFERROR(((E12/F12)-1)*100,IF(E12+F12&lt;&gt;0,100,0))</f>
        <v>-9.6267597351984762</v>
      </c>
    </row>
    <row r="13" spans="1:7" s="16" customFormat="1" ht="12" x14ac:dyDescent="0.2">
      <c r="A13" s="64" t="s">
        <v>10</v>
      </c>
      <c r="B13" s="67">
        <v>140548720.834304</v>
      </c>
      <c r="C13" s="67">
        <v>112416847.958041</v>
      </c>
      <c r="D13" s="98">
        <f>IFERROR(((B13/C13)-1)*100,IF(B13+C13&lt;&gt;0,100,0))</f>
        <v>25.024605641641084</v>
      </c>
      <c r="E13" s="67">
        <v>4749017887.4343996</v>
      </c>
      <c r="F13" s="67">
        <v>5215243955.6876402</v>
      </c>
      <c r="G13" s="98">
        <f>IFERROR(((E13/F13)-1)*100,IF(E13+F13&lt;&gt;0,100,0))</f>
        <v>-8.9396789913304797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347</v>
      </c>
      <c r="C16" s="67">
        <v>799</v>
      </c>
      <c r="D16" s="98">
        <f>IFERROR(((B16/C16)-1)*100,IF(B16+C16&lt;&gt;0,100,0))</f>
        <v>-56.570713391739666</v>
      </c>
      <c r="E16" s="67">
        <v>27906</v>
      </c>
      <c r="F16" s="67">
        <v>57692</v>
      </c>
      <c r="G16" s="98">
        <f>IFERROR(((E16/F16)-1)*100,IF(E16+F16&lt;&gt;0,100,0))</f>
        <v>-51.629342023157456</v>
      </c>
    </row>
    <row r="17" spans="1:7" s="16" customFormat="1" ht="12" x14ac:dyDescent="0.2">
      <c r="A17" s="64" t="s">
        <v>9</v>
      </c>
      <c r="B17" s="67">
        <v>741738.68900000001</v>
      </c>
      <c r="C17" s="67">
        <v>166037.41699999999</v>
      </c>
      <c r="D17" s="98">
        <f>IFERROR(((B17/C17)-1)*100,IF(B17+C17&lt;&gt;0,100,0))</f>
        <v>346.72984102131636</v>
      </c>
      <c r="E17" s="67">
        <v>7648936.7520000003</v>
      </c>
      <c r="F17" s="67">
        <v>8676877.8489999995</v>
      </c>
      <c r="G17" s="98">
        <f>IFERROR(((E17/F17)-1)*100,IF(E17+F17&lt;&gt;0,100,0))</f>
        <v>-11.846900635099622</v>
      </c>
    </row>
    <row r="18" spans="1:7" s="16" customFormat="1" ht="12" x14ac:dyDescent="0.2">
      <c r="A18" s="64" t="s">
        <v>10</v>
      </c>
      <c r="B18" s="67">
        <v>4174912.02224486</v>
      </c>
      <c r="C18" s="67">
        <v>7554819.0427712696</v>
      </c>
      <c r="D18" s="98">
        <f>IFERROR(((B18/C18)-1)*100,IF(B18+C18&lt;&gt;0,100,0))</f>
        <v>-44.738424592187023</v>
      </c>
      <c r="E18" s="67">
        <v>273564218.899652</v>
      </c>
      <c r="F18" s="67">
        <v>343874824.52799499</v>
      </c>
      <c r="G18" s="98">
        <f>IFERROR(((E18/F18)-1)*100,IF(E18+F18&lt;&gt;0,100,0))</f>
        <v>-20.446569685597606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33054799.321290001</v>
      </c>
      <c r="C24" s="66">
        <v>21072841.040139999</v>
      </c>
      <c r="D24" s="65">
        <f>B24-C24</f>
        <v>11981958.281150002</v>
      </c>
      <c r="E24" s="67">
        <v>830936873.03015006</v>
      </c>
      <c r="F24" s="67">
        <v>1013625308.00834</v>
      </c>
      <c r="G24" s="65">
        <f>E24-F24</f>
        <v>-182688434.97818995</v>
      </c>
    </row>
    <row r="25" spans="1:7" s="16" customFormat="1" ht="12" x14ac:dyDescent="0.2">
      <c r="A25" s="68" t="s">
        <v>15</v>
      </c>
      <c r="B25" s="66">
        <v>42890622.351020001</v>
      </c>
      <c r="C25" s="66">
        <v>30904903.241349999</v>
      </c>
      <c r="D25" s="65">
        <f>B25-C25</f>
        <v>11985719.109670002</v>
      </c>
      <c r="E25" s="67">
        <v>943003091.76929998</v>
      </c>
      <c r="F25" s="67">
        <v>1054183118.23901</v>
      </c>
      <c r="G25" s="65">
        <f>E25-F25</f>
        <v>-111180026.46970999</v>
      </c>
    </row>
    <row r="26" spans="1:7" s="28" customFormat="1" ht="12" x14ac:dyDescent="0.2">
      <c r="A26" s="69" t="s">
        <v>16</v>
      </c>
      <c r="B26" s="70">
        <f>B24-B25</f>
        <v>-9835823.0297299996</v>
      </c>
      <c r="C26" s="70">
        <f>C24-C25</f>
        <v>-9832062.2012099996</v>
      </c>
      <c r="D26" s="70"/>
      <c r="E26" s="70">
        <f>E24-E25</f>
        <v>-112066218.73914993</v>
      </c>
      <c r="F26" s="70">
        <f>F24-F25</f>
        <v>-40557810.230669975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55349.013445429999</v>
      </c>
      <c r="C33" s="126">
        <v>50663.935090730003</v>
      </c>
      <c r="D33" s="98">
        <f t="shared" ref="D33:D42" si="0">IFERROR(((B33/C33)-1)*100,IF(B33+C33&lt;&gt;0,100,0))</f>
        <v>9.2473637239386619</v>
      </c>
      <c r="E33" s="64"/>
      <c r="F33" s="126">
        <v>57068.02</v>
      </c>
      <c r="G33" s="126">
        <v>55057.27</v>
      </c>
    </row>
    <row r="34" spans="1:7" s="16" customFormat="1" ht="12" x14ac:dyDescent="0.2">
      <c r="A34" s="64" t="s">
        <v>23</v>
      </c>
      <c r="B34" s="126">
        <v>74380.650926560003</v>
      </c>
      <c r="C34" s="126">
        <v>67810.485425749997</v>
      </c>
      <c r="D34" s="98">
        <f t="shared" si="0"/>
        <v>9.689011160381833</v>
      </c>
      <c r="E34" s="64"/>
      <c r="F34" s="126">
        <v>75317.39</v>
      </c>
      <c r="G34" s="126">
        <v>73685.119999999995</v>
      </c>
    </row>
    <row r="35" spans="1:7" s="16" customFormat="1" ht="12" x14ac:dyDescent="0.2">
      <c r="A35" s="64" t="s">
        <v>24</v>
      </c>
      <c r="B35" s="126">
        <v>46127.888330360001</v>
      </c>
      <c r="C35" s="126">
        <v>50676.653758059998</v>
      </c>
      <c r="D35" s="98">
        <f t="shared" si="0"/>
        <v>-8.9760571986790438</v>
      </c>
      <c r="E35" s="64"/>
      <c r="F35" s="126">
        <v>46357.59</v>
      </c>
      <c r="G35" s="126">
        <v>45806.75</v>
      </c>
    </row>
    <row r="36" spans="1:7" s="16" customFormat="1" ht="12" x14ac:dyDescent="0.2">
      <c r="A36" s="64" t="s">
        <v>25</v>
      </c>
      <c r="B36" s="126">
        <v>49093.16310826</v>
      </c>
      <c r="C36" s="126">
        <v>44656.888873069998</v>
      </c>
      <c r="D36" s="98">
        <f t="shared" si="0"/>
        <v>9.9341318823158442</v>
      </c>
      <c r="E36" s="64"/>
      <c r="F36" s="126">
        <v>50784.71</v>
      </c>
      <c r="G36" s="126">
        <v>48804.03</v>
      </c>
    </row>
    <row r="37" spans="1:7" s="16" customFormat="1" ht="12" x14ac:dyDescent="0.2">
      <c r="A37" s="64" t="s">
        <v>79</v>
      </c>
      <c r="B37" s="126">
        <v>46100.64103364</v>
      </c>
      <c r="C37" s="126">
        <v>36456.567837729999</v>
      </c>
      <c r="D37" s="98">
        <f t="shared" si="0"/>
        <v>26.453596067617369</v>
      </c>
      <c r="E37" s="64"/>
      <c r="F37" s="126">
        <v>47589.919999999998</v>
      </c>
      <c r="G37" s="126">
        <v>45900.29</v>
      </c>
    </row>
    <row r="38" spans="1:7" s="16" customFormat="1" ht="12" x14ac:dyDescent="0.2">
      <c r="A38" s="64" t="s">
        <v>26</v>
      </c>
      <c r="B38" s="126">
        <v>67797.011752050006</v>
      </c>
      <c r="C38" s="126">
        <v>62089.70162321</v>
      </c>
      <c r="D38" s="98">
        <f t="shared" si="0"/>
        <v>9.1920398707577853</v>
      </c>
      <c r="E38" s="64"/>
      <c r="F38" s="126">
        <v>70567.960000000006</v>
      </c>
      <c r="G38" s="126">
        <v>67483.87</v>
      </c>
    </row>
    <row r="39" spans="1:7" s="16" customFormat="1" ht="12" x14ac:dyDescent="0.2">
      <c r="A39" s="64" t="s">
        <v>27</v>
      </c>
      <c r="B39" s="126">
        <v>15578.730554010001</v>
      </c>
      <c r="C39" s="126">
        <v>16201.780421400001</v>
      </c>
      <c r="D39" s="98">
        <f t="shared" si="0"/>
        <v>-3.8455641984077804</v>
      </c>
      <c r="E39" s="64"/>
      <c r="F39" s="126">
        <v>16321.76</v>
      </c>
      <c r="G39" s="126">
        <v>15411.57</v>
      </c>
    </row>
    <row r="40" spans="1:7" s="16" customFormat="1" ht="12" x14ac:dyDescent="0.2">
      <c r="A40" s="64" t="s">
        <v>28</v>
      </c>
      <c r="B40" s="126">
        <v>72319.968959599995</v>
      </c>
      <c r="C40" s="126">
        <v>68241.095385029999</v>
      </c>
      <c r="D40" s="98">
        <f t="shared" si="0"/>
        <v>5.9771513800535692</v>
      </c>
      <c r="E40" s="64"/>
      <c r="F40" s="126">
        <v>75536.41</v>
      </c>
      <c r="G40" s="126">
        <v>71867.23</v>
      </c>
    </row>
    <row r="41" spans="1:7" s="16" customFormat="1" ht="12" x14ac:dyDescent="0.2">
      <c r="A41" s="64" t="s">
        <v>29</v>
      </c>
      <c r="B41" s="126">
        <v>2378.08927988</v>
      </c>
      <c r="C41" s="126">
        <v>1098.81498244</v>
      </c>
      <c r="D41" s="98">
        <f t="shared" si="0"/>
        <v>116.42308467611868</v>
      </c>
      <c r="E41" s="64"/>
      <c r="F41" s="126">
        <v>2406.08</v>
      </c>
      <c r="G41" s="126">
        <v>2310.4</v>
      </c>
    </row>
    <row r="42" spans="1:7" s="16" customFormat="1" ht="12" x14ac:dyDescent="0.2">
      <c r="A42" s="64" t="s">
        <v>78</v>
      </c>
      <c r="B42" s="126">
        <v>866.86912328000005</v>
      </c>
      <c r="C42" s="126">
        <v>988.67880700000001</v>
      </c>
      <c r="D42" s="98">
        <f t="shared" si="0"/>
        <v>-12.320450570758512</v>
      </c>
      <c r="E42" s="64"/>
      <c r="F42" s="126">
        <v>869.42</v>
      </c>
      <c r="G42" s="126">
        <v>845.04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17030.548825532602</v>
      </c>
      <c r="D48" s="72"/>
      <c r="E48" s="127">
        <v>12520.9718130812</v>
      </c>
      <c r="F48" s="72"/>
      <c r="G48" s="98">
        <f>IFERROR(((C48/E48)-1)*100,IF(C48+E48&lt;&gt;0,100,0))</f>
        <v>36.016190115052041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2133</v>
      </c>
      <c r="D54" s="75"/>
      <c r="E54" s="128">
        <v>492976</v>
      </c>
      <c r="F54" s="128">
        <v>61032287.990000002</v>
      </c>
      <c r="G54" s="128">
        <v>10685944.800000001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5147</v>
      </c>
      <c r="C68" s="66">
        <v>5064</v>
      </c>
      <c r="D68" s="98">
        <f>IFERROR(((B68/C68)-1)*100,IF(B68+C68&lt;&gt;0,100,0))</f>
        <v>1.6390205371248134</v>
      </c>
      <c r="E68" s="66">
        <v>272130</v>
      </c>
      <c r="F68" s="66">
        <v>286984</v>
      </c>
      <c r="G68" s="98">
        <f>IFERROR(((E68/F68)-1)*100,IF(E68+F68&lt;&gt;0,100,0))</f>
        <v>-5.1758983079196019</v>
      </c>
    </row>
    <row r="69" spans="1:7" s="16" customFormat="1" ht="12" x14ac:dyDescent="0.2">
      <c r="A69" s="79" t="s">
        <v>54</v>
      </c>
      <c r="B69" s="67">
        <v>165030760.289</v>
      </c>
      <c r="C69" s="66">
        <v>178719203.48199999</v>
      </c>
      <c r="D69" s="98">
        <f>IFERROR(((B69/C69)-1)*100,IF(B69+C69&lt;&gt;0,100,0))</f>
        <v>-7.6591899059009876</v>
      </c>
      <c r="E69" s="66">
        <v>9437719075.3150005</v>
      </c>
      <c r="F69" s="66">
        <v>8789989193.8969994</v>
      </c>
      <c r="G69" s="98">
        <f>IFERROR(((E69/F69)-1)*100,IF(E69+F69&lt;&gt;0,100,0))</f>
        <v>7.3689496895824158</v>
      </c>
    </row>
    <row r="70" spans="1:7" s="62" customFormat="1" ht="12" x14ac:dyDescent="0.2">
      <c r="A70" s="79" t="s">
        <v>55</v>
      </c>
      <c r="B70" s="67">
        <v>164899926.96833</v>
      </c>
      <c r="C70" s="66">
        <v>184355154.04333001</v>
      </c>
      <c r="D70" s="98">
        <f>IFERROR(((B70/C70)-1)*100,IF(B70+C70&lt;&gt;0,100,0))</f>
        <v>-10.553123494679916</v>
      </c>
      <c r="E70" s="66">
        <v>9495649131.8547993</v>
      </c>
      <c r="F70" s="66">
        <v>9060215563.6224308</v>
      </c>
      <c r="G70" s="98">
        <f>IFERROR(((E70/F70)-1)*100,IF(E70+F70&lt;&gt;0,100,0))</f>
        <v>4.8059956760926559</v>
      </c>
    </row>
    <row r="71" spans="1:7" s="16" customFormat="1" ht="12" x14ac:dyDescent="0.2">
      <c r="A71" s="79" t="s">
        <v>94</v>
      </c>
      <c r="B71" s="98">
        <f>IFERROR(B69/B68/1000,)</f>
        <v>32.063485581698075</v>
      </c>
      <c r="C71" s="98">
        <f>IFERROR(C69/C68/1000,)</f>
        <v>35.292101793443912</v>
      </c>
      <c r="D71" s="98">
        <f>IFERROR(((B71/C71)-1)*100,IF(B71+C71&lt;&gt;0,100,0))</f>
        <v>-9.1482684444302631</v>
      </c>
      <c r="E71" s="98">
        <f>IFERROR(E69/E68/1000,)</f>
        <v>34.680921160162427</v>
      </c>
      <c r="F71" s="98">
        <f>IFERROR(F69/F68/1000,)</f>
        <v>30.628847579994005</v>
      </c>
      <c r="G71" s="98">
        <f>IFERROR(((E71/F71)-1)*100,IF(E71+F71&lt;&gt;0,100,0))</f>
        <v>13.229598565814582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3758</v>
      </c>
      <c r="C74" s="66">
        <v>3435</v>
      </c>
      <c r="D74" s="98">
        <f>IFERROR(((B74/C74)-1)*100,IF(B74+C74&lt;&gt;0,100,0))</f>
        <v>9.4032023289665201</v>
      </c>
      <c r="E74" s="66">
        <v>167343</v>
      </c>
      <c r="F74" s="66">
        <v>151413</v>
      </c>
      <c r="G74" s="98">
        <f>IFERROR(((E74/F74)-1)*100,IF(E74+F74&lt;&gt;0,100,0))</f>
        <v>10.52089318618612</v>
      </c>
    </row>
    <row r="75" spans="1:7" s="16" customFormat="1" ht="12" x14ac:dyDescent="0.2">
      <c r="A75" s="79" t="s">
        <v>54</v>
      </c>
      <c r="B75" s="67">
        <v>499785558.39999998</v>
      </c>
      <c r="C75" s="66">
        <v>471413584.93800002</v>
      </c>
      <c r="D75" s="98">
        <f>IFERROR(((B75/C75)-1)*100,IF(B75+C75&lt;&gt;0,100,0))</f>
        <v>6.0184887259308484</v>
      </c>
      <c r="E75" s="66">
        <v>24407363689.771</v>
      </c>
      <c r="F75" s="66">
        <v>19557587714.32</v>
      </c>
      <c r="G75" s="98">
        <f>IFERROR(((E75/F75)-1)*100,IF(E75+F75&lt;&gt;0,100,0))</f>
        <v>24.797413905499255</v>
      </c>
    </row>
    <row r="76" spans="1:7" s="16" customFormat="1" ht="12" x14ac:dyDescent="0.2">
      <c r="A76" s="79" t="s">
        <v>55</v>
      </c>
      <c r="B76" s="67">
        <v>506506141.79023999</v>
      </c>
      <c r="C76" s="66">
        <v>448911691.07927001</v>
      </c>
      <c r="D76" s="98">
        <f>IFERROR(((B76/C76)-1)*100,IF(B76+C76&lt;&gt;0,100,0))</f>
        <v>12.82979522598351</v>
      </c>
      <c r="E76" s="66">
        <v>24143979059.6982</v>
      </c>
      <c r="F76" s="66">
        <v>19018894279.011398</v>
      </c>
      <c r="G76" s="98">
        <f>IFERROR(((E76/F76)-1)*100,IF(E76+F76&lt;&gt;0,100,0))</f>
        <v>26.947333033669942</v>
      </c>
    </row>
    <row r="77" spans="1:7" s="16" customFormat="1" ht="12" x14ac:dyDescent="0.2">
      <c r="A77" s="79" t="s">
        <v>94</v>
      </c>
      <c r="B77" s="98">
        <f>IFERROR(B75/B74/1000,)</f>
        <v>132.99243171899946</v>
      </c>
      <c r="C77" s="98">
        <f>IFERROR(C75/C74/1000,)</f>
        <v>137.23830711441047</v>
      </c>
      <c r="D77" s="98">
        <f>IFERROR(((B77/C77)-1)*100,IF(B77+C77&lt;&gt;0,100,0))</f>
        <v>-3.0937975589216404</v>
      </c>
      <c r="E77" s="98">
        <f>IFERROR(E75/E74/1000,)</f>
        <v>145.85231345064329</v>
      </c>
      <c r="F77" s="98">
        <f>IFERROR(F75/F74/1000,)</f>
        <v>129.16716341608711</v>
      </c>
      <c r="G77" s="98">
        <f>IFERROR(((E77/F77)-1)*100,IF(E77+F77&lt;&gt;0,100,0))</f>
        <v>12.91748583253176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158</v>
      </c>
      <c r="C80" s="66">
        <v>162</v>
      </c>
      <c r="D80" s="98">
        <f>IFERROR(((B80/C80)-1)*100,IF(B80+C80&lt;&gt;0,100,0))</f>
        <v>-2.4691358024691357</v>
      </c>
      <c r="E80" s="66">
        <v>8614</v>
      </c>
      <c r="F80" s="66">
        <v>8001</v>
      </c>
      <c r="G80" s="98">
        <f>IFERROR(((E80/F80)-1)*100,IF(E80+F80&lt;&gt;0,100,0))</f>
        <v>7.6615423072115885</v>
      </c>
    </row>
    <row r="81" spans="1:7" s="16" customFormat="1" ht="12" x14ac:dyDescent="0.2">
      <c r="A81" s="79" t="s">
        <v>54</v>
      </c>
      <c r="B81" s="67">
        <v>15611758.788000001</v>
      </c>
      <c r="C81" s="66">
        <v>13214412.899</v>
      </c>
      <c r="D81" s="98">
        <f>IFERROR(((B81/C81)-1)*100,IF(B81+C81&lt;&gt;0,100,0))</f>
        <v>18.141902385851893</v>
      </c>
      <c r="E81" s="66">
        <v>672150770.46700001</v>
      </c>
      <c r="F81" s="66">
        <v>590703331.87800002</v>
      </c>
      <c r="G81" s="98">
        <f>IFERROR(((E81/F81)-1)*100,IF(E81+F81&lt;&gt;0,100,0))</f>
        <v>13.788213845020536</v>
      </c>
    </row>
    <row r="82" spans="1:7" s="16" customFormat="1" ht="12" x14ac:dyDescent="0.2">
      <c r="A82" s="79" t="s">
        <v>55</v>
      </c>
      <c r="B82" s="67">
        <v>4029987.3933393601</v>
      </c>
      <c r="C82" s="66">
        <v>6802507.8352202103</v>
      </c>
      <c r="D82" s="98">
        <f>IFERROR(((B82/C82)-1)*100,IF(B82+C82&lt;&gt;0,100,0))</f>
        <v>-40.757328165445593</v>
      </c>
      <c r="E82" s="66">
        <v>211008867.79156601</v>
      </c>
      <c r="F82" s="66">
        <v>193199535.44552699</v>
      </c>
      <c r="G82" s="98">
        <f>IFERROR(((E82/F82)-1)*100,IF(E82+F82&lt;&gt;0,100,0))</f>
        <v>9.2181030896217653</v>
      </c>
    </row>
    <row r="83" spans="1:7" s="32" customFormat="1" x14ac:dyDescent="0.2">
      <c r="A83" s="79" t="s">
        <v>94</v>
      </c>
      <c r="B83" s="98">
        <f>IFERROR(B81/B80/1000,)</f>
        <v>98.80859992405064</v>
      </c>
      <c r="C83" s="98">
        <f>IFERROR(C81/C80/1000,)</f>
        <v>81.570449993827168</v>
      </c>
      <c r="D83" s="98">
        <f>IFERROR(((B83/C83)-1)*100,IF(B83+C83&lt;&gt;0,100,0))</f>
        <v>21.132836623468386</v>
      </c>
      <c r="E83" s="98">
        <f>IFERROR(E81/E80/1000,)</f>
        <v>78.03004068574414</v>
      </c>
      <c r="F83" s="98">
        <f>IFERROR(F81/F80/1000,)</f>
        <v>73.828687898762652</v>
      </c>
      <c r="G83" s="98">
        <f>IFERROR(((E83/F83)-1)*100,IF(E83+F83&lt;&gt;0,100,0))</f>
        <v>5.690677846994352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9063</v>
      </c>
      <c r="C86" s="64">
        <f>C68+C74+C80</f>
        <v>8661</v>
      </c>
      <c r="D86" s="98">
        <f>IFERROR(((B86/C86)-1)*100,IF(B86+C86&lt;&gt;0,100,0))</f>
        <v>4.641496363006592</v>
      </c>
      <c r="E86" s="64">
        <f>E68+E74+E80</f>
        <v>448087</v>
      </c>
      <c r="F86" s="64">
        <f>F68+F74+F80</f>
        <v>446398</v>
      </c>
      <c r="G86" s="98">
        <f>IFERROR(((E86/F86)-1)*100,IF(E86+F86&lt;&gt;0,100,0))</f>
        <v>0.37836191022360133</v>
      </c>
    </row>
    <row r="87" spans="1:7" s="62" customFormat="1" ht="12" x14ac:dyDescent="0.2">
      <c r="A87" s="79" t="s">
        <v>54</v>
      </c>
      <c r="B87" s="64">
        <f t="shared" ref="B87:C87" si="1">B69+B75+B81</f>
        <v>680428077.477</v>
      </c>
      <c r="C87" s="64">
        <f t="shared" si="1"/>
        <v>663347201.31900012</v>
      </c>
      <c r="D87" s="98">
        <f>IFERROR(((B87/C87)-1)*100,IF(B87+C87&lt;&gt;0,100,0))</f>
        <v>2.5749526227043962</v>
      </c>
      <c r="E87" s="64">
        <f t="shared" ref="E87:F87" si="2">E69+E75+E81</f>
        <v>34517233535.553001</v>
      </c>
      <c r="F87" s="64">
        <f t="shared" si="2"/>
        <v>28938280240.094997</v>
      </c>
      <c r="G87" s="98">
        <f>IFERROR(((E87/F87)-1)*100,IF(E87+F87&lt;&gt;0,100,0))</f>
        <v>19.278800430331611</v>
      </c>
    </row>
    <row r="88" spans="1:7" s="62" customFormat="1" ht="12" x14ac:dyDescent="0.2">
      <c r="A88" s="79" t="s">
        <v>55</v>
      </c>
      <c r="B88" s="64">
        <f t="shared" ref="B88:C88" si="3">B70+B76+B82</f>
        <v>675436056.15190935</v>
      </c>
      <c r="C88" s="64">
        <f t="shared" si="3"/>
        <v>640069352.9578203</v>
      </c>
      <c r="D88" s="98">
        <f>IFERROR(((B88/C88)-1)*100,IF(B88+C88&lt;&gt;0,100,0))</f>
        <v>5.5254486143815784</v>
      </c>
      <c r="E88" s="64">
        <f t="shared" ref="E88:F88" si="4">E70+E76+E82</f>
        <v>33850637059.344566</v>
      </c>
      <c r="F88" s="64">
        <f t="shared" si="4"/>
        <v>28272309378.079353</v>
      </c>
      <c r="G88" s="98">
        <f>IFERROR(((E88/F88)-1)*100,IF(E88+F88&lt;&gt;0,100,0))</f>
        <v>19.730711087896879</v>
      </c>
    </row>
    <row r="89" spans="1:7" s="63" customFormat="1" x14ac:dyDescent="0.2">
      <c r="A89" s="79" t="s">
        <v>95</v>
      </c>
      <c r="B89" s="98">
        <f>IFERROR((B75/B87)*100,IF(B75+B87&lt;&gt;0,100,0))</f>
        <v>73.451636542275679</v>
      </c>
      <c r="C89" s="98">
        <f>IFERROR((C75/C87)*100,IF(C75+C87&lt;&gt;0,100,0))</f>
        <v>71.065888873977428</v>
      </c>
      <c r="D89" s="98">
        <f>IFERROR(((B89/C89)-1)*100,IF(B89+C89&lt;&gt;0,100,0))</f>
        <v>3.3570925602984358</v>
      </c>
      <c r="E89" s="98">
        <f>IFERROR((E75/E87)*100,IF(E75+E87&lt;&gt;0,100,0))</f>
        <v>70.710660124691742</v>
      </c>
      <c r="F89" s="98">
        <f>IFERROR((F75/F87)*100,IF(F75+F87&lt;&gt;0,100,0))</f>
        <v>67.583794033559315</v>
      </c>
      <c r="G89" s="98">
        <f>IFERROR(((E89/F89)-1)*100,IF(E89+F89&lt;&gt;0,100,0))</f>
        <v>4.6266507168563953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17709683.75</v>
      </c>
      <c r="C95" s="129">
        <v>24430810.252999999</v>
      </c>
      <c r="D95" s="65">
        <f>B95-C95</f>
        <v>-6721126.5029999986</v>
      </c>
      <c r="E95" s="129">
        <v>1303668984.023</v>
      </c>
      <c r="F95" s="129">
        <v>1190987159.0009999</v>
      </c>
      <c r="G95" s="80">
        <f>E95-F95</f>
        <v>112681825.02200007</v>
      </c>
    </row>
    <row r="96" spans="1:7" s="16" customFormat="1" ht="13.5" x14ac:dyDescent="0.2">
      <c r="A96" s="79" t="s">
        <v>88</v>
      </c>
      <c r="B96" s="66">
        <v>21167399.498</v>
      </c>
      <c r="C96" s="129">
        <v>24145263.078000002</v>
      </c>
      <c r="D96" s="65">
        <f>B96-C96</f>
        <v>-2977863.5800000019</v>
      </c>
      <c r="E96" s="129">
        <v>1332977762.4649999</v>
      </c>
      <c r="F96" s="129">
        <v>1274605304.1199999</v>
      </c>
      <c r="G96" s="80">
        <f>E96-F96</f>
        <v>58372458.345000029</v>
      </c>
    </row>
    <row r="97" spans="1:7" s="28" customFormat="1" ht="12" x14ac:dyDescent="0.2">
      <c r="A97" s="81" t="s">
        <v>16</v>
      </c>
      <c r="B97" s="65">
        <f>B95-B96</f>
        <v>-3457715.7479999997</v>
      </c>
      <c r="C97" s="65">
        <f>C95-C96</f>
        <v>285547.17499999702</v>
      </c>
      <c r="D97" s="82"/>
      <c r="E97" s="65">
        <f>E95-E96</f>
        <v>-29308778.441999912</v>
      </c>
      <c r="F97" s="82">
        <f>F95-F96</f>
        <v>-83618145.118999958</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685.55832254040399</v>
      </c>
      <c r="C104" s="130">
        <v>629.13461368846902</v>
      </c>
      <c r="D104" s="98">
        <f>IFERROR(((B104/C104)-1)*100,IF(B104+C104&lt;&gt;0,100,0))</f>
        <v>8.9684636044957031</v>
      </c>
      <c r="E104" s="84"/>
      <c r="F104" s="131">
        <v>686.59854233227395</v>
      </c>
      <c r="G104" s="131">
        <v>683.53643501595195</v>
      </c>
    </row>
    <row r="105" spans="1:7" s="16" customFormat="1" ht="12" x14ac:dyDescent="0.2">
      <c r="A105" s="79" t="s">
        <v>50</v>
      </c>
      <c r="B105" s="131">
        <v>677.81979650047299</v>
      </c>
      <c r="C105" s="130">
        <v>622.707158761649</v>
      </c>
      <c r="D105" s="98">
        <f>IFERROR(((B105/C105)-1)*100,IF(B105+C105&lt;&gt;0,100,0))</f>
        <v>8.850490469456652</v>
      </c>
      <c r="E105" s="84"/>
      <c r="F105" s="131">
        <v>678.92083873867898</v>
      </c>
      <c r="G105" s="131">
        <v>675.79635383008304</v>
      </c>
    </row>
    <row r="106" spans="1:7" s="16" customFormat="1" ht="12" x14ac:dyDescent="0.2">
      <c r="A106" s="79" t="s">
        <v>51</v>
      </c>
      <c r="B106" s="131">
        <v>716.08917641237497</v>
      </c>
      <c r="C106" s="130">
        <v>654.17283684757103</v>
      </c>
      <c r="D106" s="98">
        <f>IFERROR(((B106/C106)-1)*100,IF(B106+C106&lt;&gt;0,100,0))</f>
        <v>9.4648288765971866</v>
      </c>
      <c r="E106" s="84"/>
      <c r="F106" s="131">
        <v>716.84777846614497</v>
      </c>
      <c r="G106" s="131">
        <v>714.08741829566395</v>
      </c>
    </row>
    <row r="107" spans="1:7" s="28" customFormat="1" ht="12" x14ac:dyDescent="0.2">
      <c r="A107" s="81" t="s">
        <v>52</v>
      </c>
      <c r="B107" s="85"/>
      <c r="C107" s="84"/>
      <c r="D107" s="86"/>
      <c r="E107" s="84"/>
      <c r="F107" s="71"/>
      <c r="G107" s="71"/>
    </row>
    <row r="108" spans="1:7" s="16" customFormat="1" ht="12" x14ac:dyDescent="0.2">
      <c r="A108" s="79" t="s">
        <v>56</v>
      </c>
      <c r="B108" s="131">
        <v>526.14586482459003</v>
      </c>
      <c r="C108" s="130">
        <v>487.20329342542198</v>
      </c>
      <c r="D108" s="98">
        <f>IFERROR(((B108/C108)-1)*100,IF(B108+C108&lt;&gt;0,100,0))</f>
        <v>7.9930845962413732</v>
      </c>
      <c r="E108" s="84"/>
      <c r="F108" s="131">
        <v>526.14586482459003</v>
      </c>
      <c r="G108" s="131">
        <v>525.76713164273303</v>
      </c>
    </row>
    <row r="109" spans="1:7" s="16" customFormat="1" ht="12" x14ac:dyDescent="0.2">
      <c r="A109" s="79" t="s">
        <v>57</v>
      </c>
      <c r="B109" s="131">
        <v>668.29017847711305</v>
      </c>
      <c r="C109" s="130">
        <v>600.48592163126705</v>
      </c>
      <c r="D109" s="98">
        <f>IFERROR(((B109/C109)-1)*100,IF(B109+C109&lt;&gt;0,100,0))</f>
        <v>11.291564781677209</v>
      </c>
      <c r="E109" s="84"/>
      <c r="F109" s="131">
        <v>668.447663541216</v>
      </c>
      <c r="G109" s="131">
        <v>667.16904651249502</v>
      </c>
    </row>
    <row r="110" spans="1:7" s="16" customFormat="1" ht="12" x14ac:dyDescent="0.2">
      <c r="A110" s="79" t="s">
        <v>59</v>
      </c>
      <c r="B110" s="131">
        <v>769.65196054778301</v>
      </c>
      <c r="C110" s="130">
        <v>693.37423053968496</v>
      </c>
      <c r="D110" s="98">
        <f>IFERROR(((B110/C110)-1)*100,IF(B110+C110&lt;&gt;0,100,0))</f>
        <v>11.000946768490017</v>
      </c>
      <c r="E110" s="84"/>
      <c r="F110" s="131">
        <v>770.58969901997102</v>
      </c>
      <c r="G110" s="131">
        <v>767.73213450480296</v>
      </c>
    </row>
    <row r="111" spans="1:7" s="16" customFormat="1" ht="12" x14ac:dyDescent="0.2">
      <c r="A111" s="79" t="s">
        <v>58</v>
      </c>
      <c r="B111" s="131">
        <v>736.70633013379597</v>
      </c>
      <c r="C111" s="130">
        <v>685.23637195533604</v>
      </c>
      <c r="D111" s="98">
        <f>IFERROR(((B111/C111)-1)*100,IF(B111+C111&lt;&gt;0,100,0))</f>
        <v>7.5112706045636912</v>
      </c>
      <c r="E111" s="84"/>
      <c r="F111" s="131">
        <v>738.20574192682</v>
      </c>
      <c r="G111" s="131">
        <v>734.05606368486997</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4</v>
      </c>
      <c r="G119" s="98">
        <f>IFERROR(((E119/F119)-1)*100,IF(E119+F119&lt;&gt;0,100,0))</f>
        <v>-100</v>
      </c>
    </row>
    <row r="120" spans="1:7" s="16" customFormat="1" ht="12" x14ac:dyDescent="0.2">
      <c r="A120" s="79" t="s">
        <v>72</v>
      </c>
      <c r="B120" s="67">
        <v>245</v>
      </c>
      <c r="C120" s="66">
        <v>71</v>
      </c>
      <c r="D120" s="98">
        <f>IFERROR(((B120/C120)-1)*100,IF(B120+C120&lt;&gt;0,100,0))</f>
        <v>245.07042253521126</v>
      </c>
      <c r="E120" s="66">
        <v>12005</v>
      </c>
      <c r="F120" s="66">
        <v>11692</v>
      </c>
      <c r="G120" s="98">
        <f>IFERROR(((E120/F120)-1)*100,IF(E120+F120&lt;&gt;0,100,0))</f>
        <v>2.6770441327403249</v>
      </c>
    </row>
    <row r="121" spans="1:7" s="16" customFormat="1" ht="12" x14ac:dyDescent="0.2">
      <c r="A121" s="79" t="s">
        <v>74</v>
      </c>
      <c r="B121" s="67">
        <v>5</v>
      </c>
      <c r="C121" s="66">
        <v>4</v>
      </c>
      <c r="D121" s="98">
        <f>IFERROR(((B121/C121)-1)*100,IF(B121+C121&lt;&gt;0,100,0))</f>
        <v>25</v>
      </c>
      <c r="E121" s="66">
        <v>463</v>
      </c>
      <c r="F121" s="66">
        <v>481</v>
      </c>
      <c r="G121" s="98">
        <f>IFERROR(((E121/F121)-1)*100,IF(E121+F121&lt;&gt;0,100,0))</f>
        <v>-3.7422037422037424</v>
      </c>
    </row>
    <row r="122" spans="1:7" s="28" customFormat="1" ht="12" x14ac:dyDescent="0.2">
      <c r="A122" s="81" t="s">
        <v>34</v>
      </c>
      <c r="B122" s="82">
        <f>SUM(B119:B121)</f>
        <v>250</v>
      </c>
      <c r="C122" s="82">
        <f>SUM(C119:C121)</f>
        <v>75</v>
      </c>
      <c r="D122" s="98">
        <f>IFERROR(((B122/C122)-1)*100,IF(B122+C122&lt;&gt;0,100,0))</f>
        <v>233.33333333333334</v>
      </c>
      <c r="E122" s="82">
        <f>SUM(E119:E121)</f>
        <v>12468</v>
      </c>
      <c r="F122" s="82">
        <f>SUM(F119:F121)</f>
        <v>12177</v>
      </c>
      <c r="G122" s="98">
        <f>IFERROR(((E122/F122)-1)*100,IF(E122+F122&lt;&gt;0,100,0))</f>
        <v>2.3897511702389851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v>
      </c>
      <c r="C125" s="66">
        <v>39</v>
      </c>
      <c r="D125" s="98">
        <f>IFERROR(((B125/C125)-1)*100,IF(B125+C125&lt;&gt;0,100,0))</f>
        <v>-94.871794871794862</v>
      </c>
      <c r="E125" s="66">
        <v>1463</v>
      </c>
      <c r="F125" s="66">
        <v>934</v>
      </c>
      <c r="G125" s="98">
        <f>IFERROR(((E125/F125)-1)*100,IF(E125+F125&lt;&gt;0,100,0))</f>
        <v>56.638115631691655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v>
      </c>
      <c r="C127" s="82">
        <f>SUM(C125:C126)</f>
        <v>39</v>
      </c>
      <c r="D127" s="98">
        <f>IFERROR(((B127/C127)-1)*100,IF(B127+C127&lt;&gt;0,100,0))</f>
        <v>-94.871794871794862</v>
      </c>
      <c r="E127" s="82">
        <f>SUM(E125:E126)</f>
        <v>1463</v>
      </c>
      <c r="F127" s="82">
        <f>SUM(F125:F126)</f>
        <v>934</v>
      </c>
      <c r="G127" s="98">
        <f>IFERROR(((E127/F127)-1)*100,IF(E127+F127&lt;&gt;0,100,0))</f>
        <v>56.638115631691655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52500</v>
      </c>
      <c r="G130" s="98">
        <f>IFERROR(((E130/F130)-1)*100,IF(E130+F130&lt;&gt;0,100,0))</f>
        <v>-100</v>
      </c>
    </row>
    <row r="131" spans="1:7" s="16" customFormat="1" ht="12" x14ac:dyDescent="0.2">
      <c r="A131" s="79" t="s">
        <v>72</v>
      </c>
      <c r="B131" s="67">
        <v>60725</v>
      </c>
      <c r="C131" s="66">
        <v>24380</v>
      </c>
      <c r="D131" s="98">
        <f>IFERROR(((B131/C131)-1)*100,IF(B131+C131&lt;&gt;0,100,0))</f>
        <v>149.07711238720259</v>
      </c>
      <c r="E131" s="66">
        <v>10380590</v>
      </c>
      <c r="F131" s="66">
        <v>11618713</v>
      </c>
      <c r="G131" s="98">
        <f>IFERROR(((E131/F131)-1)*100,IF(E131+F131&lt;&gt;0,100,0))</f>
        <v>-10.656283531575317</v>
      </c>
    </row>
    <row r="132" spans="1:7" s="16" customFormat="1" ht="12" x14ac:dyDescent="0.2">
      <c r="A132" s="79" t="s">
        <v>74</v>
      </c>
      <c r="B132" s="67">
        <v>45</v>
      </c>
      <c r="C132" s="66">
        <v>16</v>
      </c>
      <c r="D132" s="98">
        <f>IFERROR(((B132/C132)-1)*100,IF(B132+C132&lt;&gt;0,100,0))</f>
        <v>181.25</v>
      </c>
      <c r="E132" s="66">
        <v>23384</v>
      </c>
      <c r="F132" s="66">
        <v>27948</v>
      </c>
      <c r="G132" s="98">
        <f>IFERROR(((E132/F132)-1)*100,IF(E132+F132&lt;&gt;0,100,0))</f>
        <v>-16.330327751538576</v>
      </c>
    </row>
    <row r="133" spans="1:7" s="16" customFormat="1" ht="12" x14ac:dyDescent="0.2">
      <c r="A133" s="81" t="s">
        <v>34</v>
      </c>
      <c r="B133" s="82">
        <f>SUM(B130:B132)</f>
        <v>60770</v>
      </c>
      <c r="C133" s="82">
        <f>SUM(C130:C132)</f>
        <v>24396</v>
      </c>
      <c r="D133" s="98">
        <f>IFERROR(((B133/C133)-1)*100,IF(B133+C133&lt;&gt;0,100,0))</f>
        <v>149.09821282177407</v>
      </c>
      <c r="E133" s="82">
        <f>SUM(E130:E132)</f>
        <v>10403974</v>
      </c>
      <c r="F133" s="82">
        <f>SUM(F130:F132)</f>
        <v>11699161</v>
      </c>
      <c r="G133" s="98">
        <f>IFERROR(((E133/F133)-1)*100,IF(E133+F133&lt;&gt;0,100,0))</f>
        <v>-11.070768237141104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150</v>
      </c>
      <c r="C136" s="66">
        <v>13040</v>
      </c>
      <c r="D136" s="98">
        <f>IFERROR(((B136/C136)-1)*100,)</f>
        <v>-98.849693251533751</v>
      </c>
      <c r="E136" s="66">
        <v>927302</v>
      </c>
      <c r="F136" s="66">
        <v>411827</v>
      </c>
      <c r="G136" s="98">
        <f>IFERROR(((E136/F136)-1)*100,)</f>
        <v>125.16784960675236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150</v>
      </c>
      <c r="C138" s="82">
        <f>SUM(C136:C137)</f>
        <v>13040</v>
      </c>
      <c r="D138" s="98">
        <f>IFERROR(((B138/C138)-1)*100,)</f>
        <v>-98.849693251533751</v>
      </c>
      <c r="E138" s="82">
        <f>SUM(E136:E137)</f>
        <v>927302</v>
      </c>
      <c r="F138" s="82">
        <f>SUM(F136:F137)</f>
        <v>411827</v>
      </c>
      <c r="G138" s="98">
        <f>IFERROR(((E138/F138)-1)*100,)</f>
        <v>125.16784960675236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1221200</v>
      </c>
      <c r="G141" s="98">
        <f>IFERROR(((E141/F141)-1)*100,IF(E141+F141&lt;&gt;0,100,0))</f>
        <v>-100</v>
      </c>
    </row>
    <row r="142" spans="1:7" s="32" customFormat="1" x14ac:dyDescent="0.2">
      <c r="A142" s="79" t="s">
        <v>72</v>
      </c>
      <c r="B142" s="67">
        <v>5801765.4915100001</v>
      </c>
      <c r="C142" s="66">
        <v>2500003.7996899998</v>
      </c>
      <c r="D142" s="98">
        <f>IFERROR(((B142/C142)-1)*100,IF(B142+C142&lt;&gt;0,100,0))</f>
        <v>132.07026694237101</v>
      </c>
      <c r="E142" s="66">
        <v>1028533281.36386</v>
      </c>
      <c r="F142" s="66">
        <v>1146886625.3675201</v>
      </c>
      <c r="G142" s="98">
        <f>IFERROR(((E142/F142)-1)*100,IF(E142+F142&lt;&gt;0,100,0))</f>
        <v>-10.319533019729278</v>
      </c>
    </row>
    <row r="143" spans="1:7" s="32" customFormat="1" x14ac:dyDescent="0.2">
      <c r="A143" s="79" t="s">
        <v>74</v>
      </c>
      <c r="B143" s="67">
        <v>312030.49</v>
      </c>
      <c r="C143" s="66">
        <v>63069.69</v>
      </c>
      <c r="D143" s="98">
        <f>IFERROR(((B143/C143)-1)*100,IF(B143+C143&lt;&gt;0,100,0))</f>
        <v>394.73921625427363</v>
      </c>
      <c r="E143" s="66">
        <v>124257325.93000001</v>
      </c>
      <c r="F143" s="66">
        <v>127770182.34999999</v>
      </c>
      <c r="G143" s="98">
        <f>IFERROR(((E143/F143)-1)*100,IF(E143+F143&lt;&gt;0,100,0))</f>
        <v>-2.7493554093687034</v>
      </c>
    </row>
    <row r="144" spans="1:7" s="16" customFormat="1" ht="12" x14ac:dyDescent="0.2">
      <c r="A144" s="81" t="s">
        <v>34</v>
      </c>
      <c r="B144" s="82">
        <f>SUM(B141:B143)</f>
        <v>6113795.9815100003</v>
      </c>
      <c r="C144" s="82">
        <f>SUM(C141:C143)</f>
        <v>2563073.4896899997</v>
      </c>
      <c r="D144" s="98">
        <f>IFERROR(((B144/C144)-1)*100,IF(B144+C144&lt;&gt;0,100,0))</f>
        <v>138.53377619107815</v>
      </c>
      <c r="E144" s="82">
        <f>SUM(E141:E143)</f>
        <v>1152790607.29386</v>
      </c>
      <c r="F144" s="82">
        <f>SUM(F141:F143)</f>
        <v>1275878007.71752</v>
      </c>
      <c r="G144" s="98">
        <f>IFERROR(((E144/F144)-1)*100,IF(E144+F144&lt;&gt;0,100,0))</f>
        <v>-9.6472703251509913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160.26244</v>
      </c>
      <c r="C147" s="66">
        <v>16546.386989999999</v>
      </c>
      <c r="D147" s="98">
        <f>IFERROR(((B147/C147)-1)*100,IF(B147+C147&lt;&gt;0,100,0))</f>
        <v>-99.031435442088622</v>
      </c>
      <c r="E147" s="66">
        <v>1225661.8100099999</v>
      </c>
      <c r="F147" s="66">
        <v>540103.89113999996</v>
      </c>
      <c r="G147" s="98">
        <f>IFERROR(((E147/F147)-1)*100,IF(E147+F147&lt;&gt;0,100,0))</f>
        <v>126.93074982722111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160.26244</v>
      </c>
      <c r="C149" s="82">
        <f>SUM(C147:C148)</f>
        <v>16546.386989999999</v>
      </c>
      <c r="D149" s="98">
        <f>IFERROR(((B149/C149)-1)*100,IF(B149+C149&lt;&gt;0,100,0))</f>
        <v>-99.031435442088622</v>
      </c>
      <c r="E149" s="82">
        <f>SUM(E147:E148)</f>
        <v>1225661.8100099999</v>
      </c>
      <c r="F149" s="82">
        <f>SUM(F147:F148)</f>
        <v>540103.89113999996</v>
      </c>
      <c r="G149" s="98">
        <f>IFERROR(((E149/F149)-1)*100,IF(E149+F149&lt;&gt;0,100,0))</f>
        <v>126.93074982722111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20000</v>
      </c>
      <c r="D152" s="98">
        <f>IFERROR(((B152/C152)-1)*100,IF(B152+C152&lt;&gt;0,100,0))</f>
        <v>-100</v>
      </c>
      <c r="E152" s="78"/>
      <c r="F152" s="78"/>
      <c r="G152" s="65"/>
    </row>
    <row r="153" spans="1:7" s="16" customFormat="1" ht="12" x14ac:dyDescent="0.2">
      <c r="A153" s="79" t="s">
        <v>72</v>
      </c>
      <c r="B153" s="67">
        <v>927675</v>
      </c>
      <c r="C153" s="66">
        <v>826316</v>
      </c>
      <c r="D153" s="98">
        <f>IFERROR(((B153/C153)-1)*100,IF(B153+C153&lt;&gt;0,100,0))</f>
        <v>12.266372670987845</v>
      </c>
      <c r="E153" s="78"/>
      <c r="F153" s="78"/>
      <c r="G153" s="65"/>
    </row>
    <row r="154" spans="1:7" s="16" customFormat="1" ht="12" x14ac:dyDescent="0.2">
      <c r="A154" s="79" t="s">
        <v>74</v>
      </c>
      <c r="B154" s="67">
        <v>2715</v>
      </c>
      <c r="C154" s="66">
        <v>2107</v>
      </c>
      <c r="D154" s="98">
        <f>IFERROR(((B154/C154)-1)*100,IF(B154+C154&lt;&gt;0,100,0))</f>
        <v>28.856193640246786</v>
      </c>
      <c r="E154" s="78"/>
      <c r="F154" s="78"/>
      <c r="G154" s="65"/>
    </row>
    <row r="155" spans="1:7" s="28" customFormat="1" ht="12" x14ac:dyDescent="0.2">
      <c r="A155" s="81" t="s">
        <v>34</v>
      </c>
      <c r="B155" s="82">
        <f>SUM(B152:B154)</f>
        <v>930390</v>
      </c>
      <c r="C155" s="82">
        <f>SUM(C152:C154)</f>
        <v>848423</v>
      </c>
      <c r="D155" s="98">
        <f>IFERROR(((B155/C155)-1)*100,IF(B155+C155&lt;&gt;0,100,0))</f>
        <v>9.6611006538012347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240676</v>
      </c>
      <c r="C158" s="66">
        <v>126060</v>
      </c>
      <c r="D158" s="98">
        <f>IFERROR(((B158/C158)-1)*100,IF(B158+C158&lt;&gt;0,100,0))</f>
        <v>90.921783277804224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240676</v>
      </c>
      <c r="C160" s="82">
        <f>SUM(C158:C159)</f>
        <v>126060</v>
      </c>
      <c r="D160" s="98">
        <f>IFERROR(((B160/C160)-1)*100,IF(B160+C160&lt;&gt;0,100,0))</f>
        <v>90.921783277804224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14970</v>
      </c>
      <c r="C168" s="113">
        <v>12081</v>
      </c>
      <c r="D168" s="111">
        <f>IFERROR(((B168/C168)-1)*100,IF(B168+C168&lt;&gt;0,100,0))</f>
        <v>23.913583312639688</v>
      </c>
      <c r="E168" s="113">
        <v>407559</v>
      </c>
      <c r="F168" s="113">
        <v>365572</v>
      </c>
      <c r="G168" s="111">
        <f>IFERROR(((E168/F168)-1)*100,IF(E168+F168&lt;&gt;0,100,0))</f>
        <v>11.485288807676742</v>
      </c>
    </row>
    <row r="169" spans="1:7" x14ac:dyDescent="0.2">
      <c r="A169" s="101" t="s">
        <v>32</v>
      </c>
      <c r="B169" s="112">
        <v>111338</v>
      </c>
      <c r="C169" s="113">
        <v>128763</v>
      </c>
      <c r="D169" s="111">
        <f t="shared" ref="D169:D171" si="5">IFERROR(((B169/C169)-1)*100,IF(B169+C169&lt;&gt;0,100,0))</f>
        <v>-13.532614182645631</v>
      </c>
      <c r="E169" s="113">
        <v>3014604</v>
      </c>
      <c r="F169" s="113">
        <v>2836047</v>
      </c>
      <c r="G169" s="111">
        <f>IFERROR(((E169/F169)-1)*100,IF(E169+F169&lt;&gt;0,100,0))</f>
        <v>6.2959816956489112</v>
      </c>
    </row>
    <row r="170" spans="1:7" x14ac:dyDescent="0.2">
      <c r="A170" s="101" t="s">
        <v>92</v>
      </c>
      <c r="B170" s="112">
        <v>29448107</v>
      </c>
      <c r="C170" s="113">
        <v>30065747</v>
      </c>
      <c r="D170" s="111">
        <f t="shared" si="5"/>
        <v>-2.0542978692663083</v>
      </c>
      <c r="E170" s="113">
        <v>756512288</v>
      </c>
      <c r="F170" s="113">
        <v>611118500</v>
      </c>
      <c r="G170" s="111">
        <f>IFERROR(((E170/F170)-1)*100,IF(E170+F170&lt;&gt;0,100,0))</f>
        <v>23.791423103702481</v>
      </c>
    </row>
    <row r="171" spans="1:7" x14ac:dyDescent="0.2">
      <c r="A171" s="101" t="s">
        <v>93</v>
      </c>
      <c r="B171" s="112">
        <v>117361</v>
      </c>
      <c r="C171" s="113">
        <v>121959</v>
      </c>
      <c r="D171" s="111">
        <f t="shared" si="5"/>
        <v>-3.7701194663780413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512</v>
      </c>
      <c r="C174" s="113">
        <v>896</v>
      </c>
      <c r="D174" s="111">
        <f t="shared" ref="D174:D177" si="6">IFERROR(((B174/C174)-1)*100,IF(B174+C174&lt;&gt;0,100,0))</f>
        <v>-42.857142857142861</v>
      </c>
      <c r="E174" s="113">
        <v>25906</v>
      </c>
      <c r="F174" s="113">
        <v>28555</v>
      </c>
      <c r="G174" s="111">
        <f t="shared" ref="G174" si="7">IFERROR(((E174/F174)-1)*100,IF(E174+F174&lt;&gt;0,100,0))</f>
        <v>-9.2768341796533029</v>
      </c>
    </row>
    <row r="175" spans="1:7" x14ac:dyDescent="0.2">
      <c r="A175" s="101" t="s">
        <v>32</v>
      </c>
      <c r="B175" s="112">
        <v>4983</v>
      </c>
      <c r="C175" s="113">
        <v>9851</v>
      </c>
      <c r="D175" s="111">
        <f t="shared" si="6"/>
        <v>-49.416302913409801</v>
      </c>
      <c r="E175" s="113">
        <v>288645</v>
      </c>
      <c r="F175" s="113">
        <v>297832</v>
      </c>
      <c r="G175" s="111">
        <f t="shared" ref="G175" si="8">IFERROR(((E175/F175)-1)*100,IF(E175+F175&lt;&gt;0,100,0))</f>
        <v>-3.0846248891992833</v>
      </c>
    </row>
    <row r="176" spans="1:7" x14ac:dyDescent="0.2">
      <c r="A176" s="101" t="s">
        <v>92</v>
      </c>
      <c r="B176" s="112">
        <v>54628</v>
      </c>
      <c r="C176" s="113">
        <v>134351</v>
      </c>
      <c r="D176" s="111">
        <f t="shared" si="6"/>
        <v>-59.339342468608351</v>
      </c>
      <c r="E176" s="113">
        <v>4573504</v>
      </c>
      <c r="F176" s="113">
        <v>2612395</v>
      </c>
      <c r="G176" s="111">
        <f t="shared" ref="G176" si="9">IFERROR(((E176/F176)-1)*100,IF(E176+F176&lt;&gt;0,100,0))</f>
        <v>75.06939034870301</v>
      </c>
    </row>
    <row r="177" spans="1:7" x14ac:dyDescent="0.2">
      <c r="A177" s="101" t="s">
        <v>93</v>
      </c>
      <c r="B177" s="112">
        <v>35719</v>
      </c>
      <c r="C177" s="113">
        <v>54379</v>
      </c>
      <c r="D177" s="111">
        <f t="shared" si="6"/>
        <v>-34.314717078283898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2019-12-02T08:00:00+00:00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EB4CB2EB-01E1-43E8-9CB7-A37F8CF991E5}"/>
</file>

<file path=customXml/itemProps2.xml><?xml version="1.0" encoding="utf-8"?>
<ds:datastoreItem xmlns:ds="http://schemas.openxmlformats.org/officeDocument/2006/customXml" ds:itemID="{F5F3D895-260D-4ECE-8AC6-5B459CC06203}"/>
</file>

<file path=customXml/itemProps3.xml><?xml version="1.0" encoding="utf-8"?>
<ds:datastoreItem xmlns:ds="http://schemas.openxmlformats.org/officeDocument/2006/customXml" ds:itemID="{0A8DC1F5-C8C7-4116-84F6-56C4AE8A2E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2019-12-02T08:02:13Z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