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<sst xmlns="http://schemas.openxmlformats.org/spreadsheetml/2006/main" count="265" uniqueCount="100">
  <si>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</si>
  <si>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</si>
  <si>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</si>
  <si>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</si>
  <si>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</si>
  <si>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</si>
  <si>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</si>
  <si>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</si>
  <si>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</si>
  <si>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</si>
  <si>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</si>
  <si>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</si>
  <si>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</si>
  <si>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</si>
  <si>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</si>
  <si>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</si>
  <si>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</si>
  <si>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</si>
  <si>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</si>
  <si>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</si>
  <si>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</si>
  <si>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</si>
  <si>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</si>
  <si>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</si>
  <si>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</si>
  <si>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</si>
  <si>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</si>
  <si>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</si>
  <si>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</si>
  <si>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</si>
  <si>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</si>
  <si>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</si>
  <si>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</si>
  <si>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</si>
  <si>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</si>
  <si>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</si>
  <si>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</si>
  <si>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</si>
  <si>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</si>
  <si>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</si>
  <si>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</si>
  <si>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</si>
  <si>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</si>
  <si>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</si>
  <si>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</si>
  <si>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</si>
  <si>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</si>
  <si>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</si>
  <si>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</si>
  <si>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</si>
  <si>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</si>
  <si>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</si>
  <si>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</si>
  <si>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</si>
  <si>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</si>
  <si>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</si>
  <si>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</si>
  <si>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</si>
  <si>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</si>
  <si>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</si>
  <si>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</si>
  <si>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</si>
  <si>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</si>
  <si>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</si>
  <si>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</si>
  <si>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</si>
  <si>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</si>
  <si>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</si>
  <si>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</si>
  <si>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</si>
  <si>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</si>
  <si>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</si>
  <si>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</si>
  <si>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</si>
  <si>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</si>
  <si>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</si>
  <si>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</si>
  <si>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</si>
  <si>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</si>
  <si>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</si>
  <si>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</si>
  <si>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</si>
  <si>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</si>
  <si>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</si>
  <si>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</si>
  <si>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</si>
  <si>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</si>
  <si>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</si>
  <si>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</si>
  <si>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</si>
  <si>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</si>
  <si>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</si>
  <si>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</si>
  <si>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</si>
  <si>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</si>
  <si>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</si>
  <si>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</si>
  <si>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13 December 2019</t>
  </si>
  <si>
    <t>13.12.2019</t>
  </si>
  <si>
    <t>14.12.2018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</si>
</sst>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1732823</v>
      </c>
      <c r="C11" s="67">
        <v>1512320</v>
      </c>
      <c r="D11" s="98">
        <f>IFERROR(((B11/C11)-1)*100,IF(B11+C11&lt;&gt;0,100,0))</f>
        <v>14.58044593736776</v>
      </c>
      <c r="E11" s="67">
        <v>74391188</v>
      </c>
      <c r="F11" s="67">
        <v>68477278</v>
      </c>
      <c r="G11" s="98">
        <f>IFERROR(((E11/F11)-1)*100,IF(E11+F11&lt;&gt;0,100,0))</f>
        <v>8.6363099888403951</v>
      </c>
    </row>
    <row r="12" spans="1:7" s="16" customFormat="1" ht="12" x14ac:dyDescent="0.2">
      <c r="A12" s="64" t="s">
        <v>9</v>
      </c>
      <c r="B12" s="67">
        <v>1588057.3060000001</v>
      </c>
      <c r="C12" s="67">
        <v>1983321.1680000001</v>
      </c>
      <c r="D12" s="98">
        <f>IFERROR(((B12/C12)-1)*100,IF(B12+C12&lt;&gt;0,100,0))</f>
        <v>-19.929392595481033</v>
      </c>
      <c r="E12" s="67">
        <v>79440591.870000005</v>
      </c>
      <c r="F12" s="67">
        <v>89631115.938999996</v>
      </c>
      <c r="G12" s="98">
        <f>IFERROR(((E12/F12)-1)*100,IF(E12+F12&lt;&gt;0,100,0))</f>
        <v>-11.369404433093667</v>
      </c>
    </row>
    <row r="13" spans="1:7" s="16" customFormat="1" ht="12" x14ac:dyDescent="0.2">
      <c r="A13" s="64" t="s">
        <v>10</v>
      </c>
      <c r="B13" s="67">
        <v>101097945.182632</v>
      </c>
      <c r="C13" s="67">
        <v>91834349.222901493</v>
      </c>
      <c r="D13" s="98">
        <f>IFERROR(((B13/C13)-1)*100,IF(B13+C13&lt;&gt;0,100,0))</f>
        <v>10.087288730326582</v>
      </c>
      <c r="E13" s="67">
        <v>4955462784.2596302</v>
      </c>
      <c r="F13" s="67">
        <v>5407679738.2936296</v>
      </c>
      <c r="G13" s="98">
        <f>IFERROR(((E13/F13)-1)*100,IF(E13+F13&lt;&gt;0,100,0))</f>
        <v>-8.3624951165598205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384</v>
      </c>
      <c r="C16" s="67">
        <v>834</v>
      </c>
      <c r="D16" s="98">
        <f>IFERROR(((B16/C16)-1)*100,IF(B16+C16&lt;&gt;0,100,0))</f>
        <v>-53.956834532374096</v>
      </c>
      <c r="E16" s="67">
        <v>28672</v>
      </c>
      <c r="F16" s="67">
        <v>59215</v>
      </c>
      <c r="G16" s="98">
        <f>IFERROR(((E16/F16)-1)*100,IF(E16+F16&lt;&gt;0,100,0))</f>
        <v>-51.579836190154516</v>
      </c>
    </row>
    <row r="17" spans="1:7" s="16" customFormat="1" ht="12" x14ac:dyDescent="0.2">
      <c r="A17" s="64" t="s">
        <v>9</v>
      </c>
      <c r="B17" s="67">
        <v>60805.987999999998</v>
      </c>
      <c r="C17" s="67">
        <v>182383.64199999999</v>
      </c>
      <c r="D17" s="98">
        <f>IFERROR(((B17/C17)-1)*100,IF(B17+C17&lt;&gt;0,100,0))</f>
        <v>-66.660393808782487</v>
      </c>
      <c r="E17" s="67">
        <v>7827576.6359999999</v>
      </c>
      <c r="F17" s="67">
        <v>8984617.5989999995</v>
      </c>
      <c r="G17" s="98">
        <f>IFERROR(((E17/F17)-1)*100,IF(E17+F17&lt;&gt;0,100,0))</f>
        <v>-12.878021242982896</v>
      </c>
    </row>
    <row r="18" spans="1:7" s="16" customFormat="1" ht="12" x14ac:dyDescent="0.2">
      <c r="A18" s="64" t="s">
        <v>10</v>
      </c>
      <c r="B18" s="67">
        <v>4459109.2154320804</v>
      </c>
      <c r="C18" s="67">
        <v>6871386.8426415501</v>
      </c>
      <c r="D18" s="98">
        <f>IFERROR(((B18/C18)-1)*100,IF(B18+C18&lt;&gt;0,100,0))</f>
        <v>-35.106124607039646</v>
      </c>
      <c r="E18" s="67">
        <v>282459828.81323701</v>
      </c>
      <c r="F18" s="67">
        <v>354439621.88697898</v>
      </c>
      <c r="G18" s="98">
        <f>IFERROR(((E18/F18)-1)*100,IF(E18+F18&lt;&gt;0,100,0))</f>
        <v>-20.308054920760053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18830684.239440002</v>
      </c>
      <c r="C24" s="66">
        <v>20754978.89903</v>
      </c>
      <c r="D24" s="65">
        <f>B24-C24</f>
        <v>-1924294.6595899984</v>
      </c>
      <c r="E24" s="67">
        <v>868954362.80025005</v>
      </c>
      <c r="F24" s="67">
        <v>1054246596.3693</v>
      </c>
      <c r="G24" s="65">
        <f>E24-F24</f>
        <v>-185292233.56904995</v>
      </c>
    </row>
    <row r="25" spans="1:7" s="16" customFormat="1" ht="12" x14ac:dyDescent="0.2">
      <c r="A25" s="68" t="s">
        <v>15</v>
      </c>
      <c r="B25" s="66">
        <v>19573698.592440002</v>
      </c>
      <c r="C25" s="66">
        <v>20105241.067340001</v>
      </c>
      <c r="D25" s="65">
        <f>B25-C25</f>
        <v>-531542.4748999998</v>
      </c>
      <c r="E25" s="67">
        <v>987155484.10421002</v>
      </c>
      <c r="F25" s="67">
        <v>1101182360.4542999</v>
      </c>
      <c r="G25" s="65">
        <f>E25-F25</f>
        <v>-114026876.35008991</v>
      </c>
    </row>
    <row r="26" spans="1:7" s="28" customFormat="1" ht="12" x14ac:dyDescent="0.2">
      <c r="A26" s="69" t="s">
        <v>16</v>
      </c>
      <c r="B26" s="70">
        <f>B24-B25</f>
        <v>-743014.35300000012</v>
      </c>
      <c r="C26" s="70">
        <f>C24-C25</f>
        <v>649737.83168999851</v>
      </c>
      <c r="D26" s="70"/>
      <c r="E26" s="70">
        <f>E24-E25</f>
        <v>-118201121.30395997</v>
      </c>
      <c r="F26" s="70">
        <f>F24-F25</f>
        <v>-46935764.084999919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56749.115969669998</v>
      </c>
      <c r="C33" s="126">
        <v>51560.471917349998</v>
      </c>
      <c r="D33" s="98">
        <f t="shared" ref="D33:D42" si="0">IFERROR(((B33/C33)-1)*100,IF(B33+C33&lt;&gt;0,100,0))</f>
        <v>10.063220640488414</v>
      </c>
      <c r="E33" s="64"/>
      <c r="F33" s="126">
        <v>57128.31</v>
      </c>
      <c r="G33" s="126">
        <v>54632.05</v>
      </c>
    </row>
    <row r="34" spans="1:7" s="16" customFormat="1" ht="12" x14ac:dyDescent="0.2">
      <c r="A34" s="64" t="s">
        <v>23</v>
      </c>
      <c r="B34" s="126">
        <v>76917.836432199998</v>
      </c>
      <c r="C34" s="126">
        <v>68653.631031440003</v>
      </c>
      <c r="D34" s="98">
        <f t="shared" si="0"/>
        <v>12.037535781574892</v>
      </c>
      <c r="E34" s="64"/>
      <c r="F34" s="126">
        <v>77319.350000000006</v>
      </c>
      <c r="G34" s="126">
        <v>74490.710000000006</v>
      </c>
    </row>
    <row r="35" spans="1:7" s="16" customFormat="1" ht="12" x14ac:dyDescent="0.2">
      <c r="A35" s="64" t="s">
        <v>24</v>
      </c>
      <c r="B35" s="126">
        <v>45997.538104170002</v>
      </c>
      <c r="C35" s="126">
        <v>50406.509440299997</v>
      </c>
      <c r="D35" s="98">
        <f t="shared" si="0"/>
        <v>-8.7468292986084499</v>
      </c>
      <c r="E35" s="64"/>
      <c r="F35" s="126">
        <v>46269.17</v>
      </c>
      <c r="G35" s="126">
        <v>45660.63</v>
      </c>
    </row>
    <row r="36" spans="1:7" s="16" customFormat="1" ht="12" x14ac:dyDescent="0.2">
      <c r="A36" s="64" t="s">
        <v>25</v>
      </c>
      <c r="B36" s="126">
        <v>50499.016464549997</v>
      </c>
      <c r="C36" s="126">
        <v>45528.866036430001</v>
      </c>
      <c r="D36" s="98">
        <f t="shared" si="0"/>
        <v>10.916481917522658</v>
      </c>
      <c r="E36" s="64"/>
      <c r="F36" s="126">
        <v>50869.3</v>
      </c>
      <c r="G36" s="126">
        <v>48378.63</v>
      </c>
    </row>
    <row r="37" spans="1:7" s="16" customFormat="1" ht="12" x14ac:dyDescent="0.2">
      <c r="A37" s="64" t="s">
        <v>79</v>
      </c>
      <c r="B37" s="126">
        <v>49285.55051085</v>
      </c>
      <c r="C37" s="126">
        <v>39755.881279790003</v>
      </c>
      <c r="D37" s="98">
        <f t="shared" si="0"/>
        <v>23.97046405283545</v>
      </c>
      <c r="E37" s="64"/>
      <c r="F37" s="126">
        <v>49716.4</v>
      </c>
      <c r="G37" s="126">
        <v>47001.79</v>
      </c>
    </row>
    <row r="38" spans="1:7" s="16" customFormat="1" ht="12" x14ac:dyDescent="0.2">
      <c r="A38" s="64" t="s">
        <v>26</v>
      </c>
      <c r="B38" s="126">
        <v>67869.992371829998</v>
      </c>
      <c r="C38" s="126">
        <v>62343.140705630001</v>
      </c>
      <c r="D38" s="98">
        <f t="shared" si="0"/>
        <v>8.86521212060285</v>
      </c>
      <c r="E38" s="64"/>
      <c r="F38" s="126">
        <v>68397.72</v>
      </c>
      <c r="G38" s="126">
        <v>65480.38</v>
      </c>
    </row>
    <row r="39" spans="1:7" s="16" customFormat="1" ht="12" x14ac:dyDescent="0.2">
      <c r="A39" s="64" t="s">
        <v>27</v>
      </c>
      <c r="B39" s="126">
        <v>15860.92011721</v>
      </c>
      <c r="C39" s="126">
        <v>15927.1578574</v>
      </c>
      <c r="D39" s="98">
        <f t="shared" si="0"/>
        <v>-0.41587922203725203</v>
      </c>
      <c r="E39" s="64"/>
      <c r="F39" s="126">
        <v>15958.75</v>
      </c>
      <c r="G39" s="126">
        <v>15151.53</v>
      </c>
    </row>
    <row r="40" spans="1:7" s="16" customFormat="1" ht="12" x14ac:dyDescent="0.2">
      <c r="A40" s="64" t="s">
        <v>28</v>
      </c>
      <c r="B40" s="126">
        <v>72947.66449281</v>
      </c>
      <c r="C40" s="126">
        <v>68121.712349740003</v>
      </c>
      <c r="D40" s="98">
        <f t="shared" si="0"/>
        <v>7.0843083307908339</v>
      </c>
      <c r="E40" s="64"/>
      <c r="F40" s="126">
        <v>73473.960000000006</v>
      </c>
      <c r="G40" s="126">
        <v>70037.039999999994</v>
      </c>
    </row>
    <row r="41" spans="1:7" s="16" customFormat="1" ht="12" x14ac:dyDescent="0.2">
      <c r="A41" s="64" t="s">
        <v>29</v>
      </c>
      <c r="B41" s="126">
        <v>2596.1221134900002</v>
      </c>
      <c r="C41" s="126">
        <v>1302.2486331299999</v>
      </c>
      <c r="D41" s="98">
        <f t="shared" si="0"/>
        <v>99.356869912785427</v>
      </c>
      <c r="E41" s="64"/>
      <c r="F41" s="126">
        <v>2762.74</v>
      </c>
      <c r="G41" s="126">
        <v>2439.06</v>
      </c>
    </row>
    <row r="42" spans="1:7" s="16" customFormat="1" ht="12" x14ac:dyDescent="0.2">
      <c r="A42" s="64" t="s">
        <v>78</v>
      </c>
      <c r="B42" s="126">
        <v>842.02991038000005</v>
      </c>
      <c r="C42" s="126">
        <v>1012.05883056</v>
      </c>
      <c r="D42" s="98">
        <f t="shared" si="0"/>
        <v>-16.800300046383498</v>
      </c>
      <c r="E42" s="64"/>
      <c r="F42" s="126">
        <v>851.63</v>
      </c>
      <c r="G42" s="126">
        <v>833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17298.8071688911</v>
      </c>
      <c r="D48" s="72"/>
      <c r="E48" s="127">
        <v>12594.9314624577</v>
      </c>
      <c r="F48" s="72"/>
      <c r="G48" s="98">
        <f>IFERROR(((C48/E48)-1)*100,IF(C48+E48&lt;&gt;0,100,0))</f>
        <v>37.347370412093639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4642</v>
      </c>
      <c r="D54" s="75"/>
      <c r="E54" s="128">
        <v>797509</v>
      </c>
      <c r="F54" s="128">
        <v>94353596.939999998</v>
      </c>
      <c r="G54" s="128">
        <v>10104733.655999999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8446</v>
      </c>
      <c r="C68" s="66">
        <v>4880</v>
      </c>
      <c r="D68" s="98">
        <f>IFERROR(((B68/C68)-1)*100,IF(B68+C68&lt;&gt;0,100,0))</f>
        <v>73.073770491803288</v>
      </c>
      <c r="E68" s="66">
        <v>287187</v>
      </c>
      <c r="F68" s="66">
        <v>298597</v>
      </c>
      <c r="G68" s="98">
        <f>IFERROR(((E68/F68)-1)*100,IF(E68+F68&lt;&gt;0,100,0))</f>
        <v>-3.8212038299112128</v>
      </c>
    </row>
    <row r="69" spans="1:7" s="16" customFormat="1" ht="12" x14ac:dyDescent="0.2">
      <c r="A69" s="79" t="s">
        <v>54</v>
      </c>
      <c r="B69" s="67">
        <v>181041094.211</v>
      </c>
      <c r="C69" s="66">
        <v>151568938.91</v>
      </c>
      <c r="D69" s="98">
        <f>IFERROR(((B69/C69)-1)*100,IF(B69+C69&lt;&gt;0,100,0))</f>
        <v>19.444719685278166</v>
      </c>
      <c r="E69" s="66">
        <v>9818625026.7269993</v>
      </c>
      <c r="F69" s="66">
        <v>9106946111.9839993</v>
      </c>
      <c r="G69" s="98">
        <f>IFERROR(((E69/F69)-1)*100,IF(E69+F69&lt;&gt;0,100,0))</f>
        <v>7.8146823972801149</v>
      </c>
    </row>
    <row r="70" spans="1:7" s="62" customFormat="1" ht="12" x14ac:dyDescent="0.2">
      <c r="A70" s="79" t="s">
        <v>55</v>
      </c>
      <c r="B70" s="67">
        <v>181758464.30472001</v>
      </c>
      <c r="C70" s="66">
        <v>140404208.10462001</v>
      </c>
      <c r="D70" s="98">
        <f>IFERROR(((B70/C70)-1)*100,IF(B70+C70&lt;&gt;0,100,0))</f>
        <v>29.453715638840052</v>
      </c>
      <c r="E70" s="66">
        <v>9876705649.8868008</v>
      </c>
      <c r="F70" s="66">
        <v>9372126734.8446693</v>
      </c>
      <c r="G70" s="98">
        <f>IFERROR(((E70/F70)-1)*100,IF(E70+F70&lt;&gt;0,100,0))</f>
        <v>5.3838251372141155</v>
      </c>
    </row>
    <row r="71" spans="1:7" s="16" customFormat="1" ht="12" x14ac:dyDescent="0.2">
      <c r="A71" s="79" t="s">
        <v>94</v>
      </c>
      <c r="B71" s="98">
        <f>IFERROR(B69/B68/1000,)</f>
        <v>21.435128369760836</v>
      </c>
      <c r="C71" s="98">
        <f>IFERROR(C69/C68/1000,)</f>
        <v>31.059208793032788</v>
      </c>
      <c r="D71" s="98">
        <f>IFERROR(((B71/C71)-1)*100,IF(B71+C71&lt;&gt;0,100,0))</f>
        <v>-30.986238211679197</v>
      </c>
      <c r="E71" s="98">
        <f>IFERROR(E69/E68/1000,)</f>
        <v>34.188960596151638</v>
      </c>
      <c r="F71" s="98">
        <f>IFERROR(F69/F68/1000,)</f>
        <v>30.499121263723342</v>
      </c>
      <c r="G71" s="98">
        <f>IFERROR(((E71/F71)-1)*100,IF(E71+F71&lt;&gt;0,100,0))</f>
        <v>12.098182437856364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3162</v>
      </c>
      <c r="C74" s="66">
        <v>3238</v>
      </c>
      <c r="D74" s="98">
        <f>IFERROR(((B74/C74)-1)*100,IF(B74+C74&lt;&gt;0,100,0))</f>
        <v>-2.3471278567016696</v>
      </c>
      <c r="E74" s="66">
        <v>174172</v>
      </c>
      <c r="F74" s="66">
        <v>157774</v>
      </c>
      <c r="G74" s="98">
        <f>IFERROR(((E74/F74)-1)*100,IF(E74+F74&lt;&gt;0,100,0))</f>
        <v>10.393347446347301</v>
      </c>
    </row>
    <row r="75" spans="1:7" s="16" customFormat="1" ht="12" x14ac:dyDescent="0.2">
      <c r="A75" s="79" t="s">
        <v>54</v>
      </c>
      <c r="B75" s="67">
        <v>395593863.014</v>
      </c>
      <c r="C75" s="66">
        <v>496769874.83899999</v>
      </c>
      <c r="D75" s="98">
        <f>IFERROR(((B75/C75)-1)*100,IF(B75+C75&lt;&gt;0,100,0))</f>
        <v>-20.366776841649369</v>
      </c>
      <c r="E75" s="66">
        <v>25379517725.985001</v>
      </c>
      <c r="F75" s="66">
        <v>20451873772.103001</v>
      </c>
      <c r="G75" s="98">
        <f>IFERROR(((E75/F75)-1)*100,IF(E75+F75&lt;&gt;0,100,0))</f>
        <v>24.093850806978189</v>
      </c>
    </row>
    <row r="76" spans="1:7" s="16" customFormat="1" ht="12" x14ac:dyDescent="0.2">
      <c r="A76" s="79" t="s">
        <v>55</v>
      </c>
      <c r="B76" s="67">
        <v>401938883.61666</v>
      </c>
      <c r="C76" s="66">
        <v>458859751.75594002</v>
      </c>
      <c r="D76" s="98">
        <f>IFERROR(((B76/C76)-1)*100,IF(B76+C76&lt;&gt;0,100,0))</f>
        <v>-12.404850920451892</v>
      </c>
      <c r="E76" s="66">
        <v>25112711654.948799</v>
      </c>
      <c r="F76" s="66">
        <v>19853770432.093899</v>
      </c>
      <c r="G76" s="98">
        <f>IFERROR(((E76/F76)-1)*100,IF(E76+F76&lt;&gt;0,100,0))</f>
        <v>26.488375297992505</v>
      </c>
    </row>
    <row r="77" spans="1:7" s="16" customFormat="1" ht="12" x14ac:dyDescent="0.2">
      <c r="A77" s="79" t="s">
        <v>94</v>
      </c>
      <c r="B77" s="98">
        <f>IFERROR(B75/B74/1000,)</f>
        <v>125.10874858127767</v>
      </c>
      <c r="C77" s="98">
        <f>IFERROR(C75/C74/1000,)</f>
        <v>153.41873836905498</v>
      </c>
      <c r="D77" s="98">
        <f>IFERROR(((B77/C77)-1)*100,IF(B77+C77&lt;&gt;0,100,0))</f>
        <v>-18.452758827723169</v>
      </c>
      <c r="E77" s="98">
        <f>IFERROR(E75/E74/1000,)</f>
        <v>145.7152569068794</v>
      </c>
      <c r="F77" s="98">
        <f>IFERROR(F75/F74/1000,)</f>
        <v>129.62765583748273</v>
      </c>
      <c r="G77" s="98">
        <f>IFERROR(((E77/F77)-1)*100,IF(E77+F77&lt;&gt;0,100,0))</f>
        <v>12.410624079761256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113</v>
      </c>
      <c r="C80" s="66">
        <v>160</v>
      </c>
      <c r="D80" s="98">
        <f>IFERROR(((B80/C80)-1)*100,IF(B80+C80&lt;&gt;0,100,0))</f>
        <v>-29.374999999999996</v>
      </c>
      <c r="E80" s="66">
        <v>8958</v>
      </c>
      <c r="F80" s="66">
        <v>8358</v>
      </c>
      <c r="G80" s="98">
        <f>IFERROR(((E80/F80)-1)*100,IF(E80+F80&lt;&gt;0,100,0))</f>
        <v>7.1787508973438552</v>
      </c>
    </row>
    <row r="81" spans="1:7" s="16" customFormat="1" ht="12" x14ac:dyDescent="0.2">
      <c r="A81" s="79" t="s">
        <v>54</v>
      </c>
      <c r="B81" s="67">
        <v>7364537.2309999997</v>
      </c>
      <c r="C81" s="66">
        <v>13107114.421</v>
      </c>
      <c r="D81" s="98">
        <f>IFERROR(((B81/C81)-1)*100,IF(B81+C81&lt;&gt;0,100,0))</f>
        <v>-43.812673068599594</v>
      </c>
      <c r="E81" s="66">
        <v>706486813.08000004</v>
      </c>
      <c r="F81" s="66">
        <v>619616515.301</v>
      </c>
      <c r="G81" s="98">
        <f>IFERROR(((E81/F81)-1)*100,IF(E81+F81&lt;&gt;0,100,0))</f>
        <v>14.020010060061061</v>
      </c>
    </row>
    <row r="82" spans="1:7" s="16" customFormat="1" ht="12" x14ac:dyDescent="0.2">
      <c r="A82" s="79" t="s">
        <v>55</v>
      </c>
      <c r="B82" s="67">
        <v>722588.74760986306</v>
      </c>
      <c r="C82" s="66">
        <v>1767373.0364794901</v>
      </c>
      <c r="D82" s="98">
        <f>IFERROR(((B82/C82)-1)*100,IF(B82+C82&lt;&gt;0,100,0))</f>
        <v>-59.115097226490441</v>
      </c>
      <c r="E82" s="66">
        <v>221777533.58127001</v>
      </c>
      <c r="F82" s="66">
        <v>199784692.57038701</v>
      </c>
      <c r="G82" s="98">
        <f>IFERROR(((E82/F82)-1)*100,IF(E82+F82&lt;&gt;0,100,0))</f>
        <v>11.00827131845179</v>
      </c>
    </row>
    <row r="83" spans="1:7" s="32" customFormat="1" x14ac:dyDescent="0.2">
      <c r="A83" s="79" t="s">
        <v>94</v>
      </c>
      <c r="B83" s="98">
        <f>IFERROR(B81/B80/1000,)</f>
        <v>65.17289584955752</v>
      </c>
      <c r="C83" s="98">
        <f>IFERROR(C81/C80/1000,)</f>
        <v>81.919465131250007</v>
      </c>
      <c r="D83" s="98">
        <f>IFERROR(((B83/C83)-1)*100,IF(B83+C83&lt;&gt;0,100,0))</f>
        <v>-20.442722928990577</v>
      </c>
      <c r="E83" s="98">
        <f>IFERROR(E81/E80/1000,)</f>
        <v>78.866578821165447</v>
      </c>
      <c r="F83" s="98">
        <f>IFERROR(F81/F80/1000,)</f>
        <v>74.134543587102172</v>
      </c>
      <c r="G83" s="98">
        <f>IFERROR(((E83/F83)-1)*100,IF(E83+F83&lt;&gt;0,100,0))</f>
        <v>6.3830368477328037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11721</v>
      </c>
      <c r="C86" s="64">
        <f>C68+C74+C80</f>
        <v>8278</v>
      </c>
      <c r="D86" s="98">
        <f>IFERROR(((B86/C86)-1)*100,IF(B86+C86&lt;&gt;0,100,0))</f>
        <v>41.592172022227579</v>
      </c>
      <c r="E86" s="64">
        <f>E68+E74+E80</f>
        <v>470317</v>
      </c>
      <c r="F86" s="64">
        <f>F68+F74+F80</f>
        <v>464729</v>
      </c>
      <c r="G86" s="98">
        <f>IFERROR(((E86/F86)-1)*100,IF(E86+F86&lt;&gt;0,100,0))</f>
        <v>1.2024211960088627</v>
      </c>
    </row>
    <row r="87" spans="1:7" s="62" customFormat="1" ht="12" x14ac:dyDescent="0.2">
      <c r="A87" s="79" t="s">
        <v>54</v>
      </c>
      <c r="B87" s="64">
        <f t="shared" ref="B87:C87" si="1">B69+B75+B81</f>
        <v>583999494.45599997</v>
      </c>
      <c r="C87" s="64">
        <f t="shared" si="1"/>
        <v>661445928.16999996</v>
      </c>
      <c r="D87" s="98">
        <f>IFERROR(((B87/C87)-1)*100,IF(B87+C87&lt;&gt;0,100,0))</f>
        <v>-11.708656810129348</v>
      </c>
      <c r="E87" s="64">
        <f t="shared" ref="E87:F87" si="2">E69+E75+E81</f>
        <v>35904629565.792</v>
      </c>
      <c r="F87" s="64">
        <f t="shared" si="2"/>
        <v>30178436399.387997</v>
      </c>
      <c r="G87" s="98">
        <f>IFERROR(((E87/F87)-1)*100,IF(E87+F87&lt;&gt;0,100,0))</f>
        <v>18.974452786825392</v>
      </c>
    </row>
    <row r="88" spans="1:7" s="62" customFormat="1" ht="12" x14ac:dyDescent="0.2">
      <c r="A88" s="79" t="s">
        <v>55</v>
      </c>
      <c r="B88" s="64">
        <f t="shared" ref="B88:C88" si="3">B70+B76+B82</f>
        <v>584419936.6689899</v>
      </c>
      <c r="C88" s="64">
        <f t="shared" si="3"/>
        <v>601031332.89703953</v>
      </c>
      <c r="D88" s="98">
        <f>IFERROR(((B88/C88)-1)*100,IF(B88+C88&lt;&gt;0,100,0))</f>
        <v>-2.7638153485244787</v>
      </c>
      <c r="E88" s="64">
        <f t="shared" ref="E88:F88" si="4">E70+E76+E82</f>
        <v>35211194838.41687</v>
      </c>
      <c r="F88" s="64">
        <f t="shared" si="4"/>
        <v>29425681859.508957</v>
      </c>
      <c r="G88" s="98">
        <f>IFERROR(((E88/F88)-1)*100,IF(E88+F88&lt;&gt;0,100,0))</f>
        <v>19.661440664418507</v>
      </c>
    </row>
    <row r="89" spans="1:7" s="63" customFormat="1" x14ac:dyDescent="0.2">
      <c r="A89" s="79" t="s">
        <v>95</v>
      </c>
      <c r="B89" s="98">
        <f>IFERROR((B75/B87)*100,IF(B75+B87&lt;&gt;0,100,0))</f>
        <v>67.738733812175425</v>
      </c>
      <c r="C89" s="98">
        <f>IFERROR((C75/C87)*100,IF(C75+C87&lt;&gt;0,100,0))</f>
        <v>75.103625811620972</v>
      </c>
      <c r="D89" s="98">
        <f>IFERROR(((B89/C89)-1)*100,IF(B89+C89&lt;&gt;0,100,0))</f>
        <v>-9.8063068458486562</v>
      </c>
      <c r="E89" s="98">
        <f>IFERROR((E75/E87)*100,IF(E75+E87&lt;&gt;0,100,0))</f>
        <v>70.68591998555317</v>
      </c>
      <c r="F89" s="98">
        <f>IFERROR((F75/F87)*100,IF(F75+F87&lt;&gt;0,100,0))</f>
        <v>67.769825783676964</v>
      </c>
      <c r="G89" s="98">
        <f>IFERROR(((E89/F89)-1)*100,IF(E89+F89&lt;&gt;0,100,0))</f>
        <v>4.3029389085113667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21236743.460000001</v>
      </c>
      <c r="C95" s="129">
        <v>16192947.824999999</v>
      </c>
      <c r="D95" s="65">
        <f>B95-C95</f>
        <v>5043795.6350000016</v>
      </c>
      <c r="E95" s="129">
        <v>1353123259.632</v>
      </c>
      <c r="F95" s="129">
        <v>1227338554.993</v>
      </c>
      <c r="G95" s="80">
        <f>E95-F95</f>
        <v>125784704.63899994</v>
      </c>
    </row>
    <row r="96" spans="1:7" s="16" customFormat="1" ht="13.5" x14ac:dyDescent="0.2">
      <c r="A96" s="79" t="s">
        <v>88</v>
      </c>
      <c r="B96" s="66">
        <v>20163653.291000001</v>
      </c>
      <c r="C96" s="129">
        <v>32290609.684</v>
      </c>
      <c r="D96" s="65">
        <f>B96-C96</f>
        <v>-12126956.392999999</v>
      </c>
      <c r="E96" s="129">
        <v>1377745846.1849999</v>
      </c>
      <c r="F96" s="129">
        <v>1333092661.628</v>
      </c>
      <c r="G96" s="80">
        <f>E96-F96</f>
        <v>44653184.556999922</v>
      </c>
    </row>
    <row r="97" spans="1:7" s="28" customFormat="1" ht="12" x14ac:dyDescent="0.2">
      <c r="A97" s="81" t="s">
        <v>16</v>
      </c>
      <c r="B97" s="65">
        <f>B95-B96</f>
        <v>1073090.1689999998</v>
      </c>
      <c r="C97" s="65">
        <f>C95-C96</f>
        <v>-16097661.859000001</v>
      </c>
      <c r="D97" s="82"/>
      <c r="E97" s="65">
        <f>E95-E96</f>
        <v>-24622586.552999973</v>
      </c>
      <c r="F97" s="82">
        <f>F95-F96</f>
        <v>-105754106.63499999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690.62384837705497</v>
      </c>
      <c r="C104" s="130">
        <v>616.00335268712502</v>
      </c>
      <c r="D104" s="98">
        <f>IFERROR(((B104/C104)-1)*100,IF(B104+C104&lt;&gt;0,100,0))</f>
        <v>12.113650902129191</v>
      </c>
      <c r="E104" s="84"/>
      <c r="F104" s="131">
        <v>690.62384837705497</v>
      </c>
      <c r="G104" s="131">
        <v>685.85148952111399</v>
      </c>
    </row>
    <row r="105" spans="1:7" s="16" customFormat="1" ht="12" x14ac:dyDescent="0.2">
      <c r="A105" s="79" t="s">
        <v>50</v>
      </c>
      <c r="B105" s="131">
        <v>682.76708773016196</v>
      </c>
      <c r="C105" s="130">
        <v>609.30237891358604</v>
      </c>
      <c r="D105" s="98">
        <f>IFERROR(((B105/C105)-1)*100,IF(B105+C105&lt;&gt;0,100,0))</f>
        <v>12.057183979417063</v>
      </c>
      <c r="E105" s="84"/>
      <c r="F105" s="131">
        <v>682.76708773016196</v>
      </c>
      <c r="G105" s="131">
        <v>677.91679675431203</v>
      </c>
    </row>
    <row r="106" spans="1:7" s="16" customFormat="1" ht="12" x14ac:dyDescent="0.2">
      <c r="A106" s="79" t="s">
        <v>51</v>
      </c>
      <c r="B106" s="131">
        <v>721.65513172870601</v>
      </c>
      <c r="C106" s="130">
        <v>642.21392215927006</v>
      </c>
      <c r="D106" s="98">
        <f>IFERROR(((B106/C106)-1)*100,IF(B106+C106&lt;&gt;0,100,0))</f>
        <v>12.369898382510369</v>
      </c>
      <c r="E106" s="84"/>
      <c r="F106" s="131">
        <v>721.65513172870601</v>
      </c>
      <c r="G106" s="131">
        <v>717.26889412018204</v>
      </c>
    </row>
    <row r="107" spans="1:7" s="28" customFormat="1" ht="12" x14ac:dyDescent="0.2">
      <c r="A107" s="81" t="s">
        <v>52</v>
      </c>
      <c r="B107" s="85"/>
      <c r="C107" s="84"/>
      <c r="D107" s="86"/>
      <c r="E107" s="84"/>
      <c r="F107" s="71"/>
      <c r="G107" s="71"/>
    </row>
    <row r="108" spans="1:7" s="16" customFormat="1" ht="12" x14ac:dyDescent="0.2">
      <c r="A108" s="79" t="s">
        <v>56</v>
      </c>
      <c r="B108" s="131">
        <v>527.47391265413899</v>
      </c>
      <c r="C108" s="130">
        <v>487.97481444830299</v>
      </c>
      <c r="D108" s="98">
        <f>IFERROR(((B108/C108)-1)*100,IF(B108+C108&lt;&gt;0,100,0))</f>
        <v>8.0944952559678818</v>
      </c>
      <c r="E108" s="84"/>
      <c r="F108" s="131">
        <v>527.47391265413899</v>
      </c>
      <c r="G108" s="131">
        <v>527.09414248082999</v>
      </c>
    </row>
    <row r="109" spans="1:7" s="16" customFormat="1" ht="12" x14ac:dyDescent="0.2">
      <c r="A109" s="79" t="s">
        <v>57</v>
      </c>
      <c r="B109" s="131">
        <v>674.11156072429606</v>
      </c>
      <c r="C109" s="130">
        <v>598.53922484873999</v>
      </c>
      <c r="D109" s="98">
        <f>IFERROR(((B109/C109)-1)*100,IF(B109+C109&lt;&gt;0,100,0))</f>
        <v>12.626129205592896</v>
      </c>
      <c r="E109" s="84"/>
      <c r="F109" s="131">
        <v>674.11156072429606</v>
      </c>
      <c r="G109" s="131">
        <v>672.189422312038</v>
      </c>
    </row>
    <row r="110" spans="1:7" s="16" customFormat="1" ht="12" x14ac:dyDescent="0.2">
      <c r="A110" s="79" t="s">
        <v>59</v>
      </c>
      <c r="B110" s="131">
        <v>776.706891070658</v>
      </c>
      <c r="C110" s="130">
        <v>684.19296919822602</v>
      </c>
      <c r="D110" s="98">
        <f>IFERROR(((B110/C110)-1)*100,IF(B110+C110&lt;&gt;0,100,0))</f>
        <v>13.52161247445216</v>
      </c>
      <c r="E110" s="84"/>
      <c r="F110" s="131">
        <v>776.706891070658</v>
      </c>
      <c r="G110" s="131">
        <v>771.80920741616399</v>
      </c>
    </row>
    <row r="111" spans="1:7" s="16" customFormat="1" ht="12" x14ac:dyDescent="0.2">
      <c r="A111" s="79" t="s">
        <v>58</v>
      </c>
      <c r="B111" s="131">
        <v>741.423508893894</v>
      </c>
      <c r="C111" s="130">
        <v>666.318795168522</v>
      </c>
      <c r="D111" s="98">
        <f>IFERROR(((B111/C111)-1)*100,IF(B111+C111&lt;&gt;0,100,0))</f>
        <v>11.271588655453858</v>
      </c>
      <c r="E111" s="84"/>
      <c r="F111" s="131">
        <v>741.423508893894</v>
      </c>
      <c r="G111" s="131">
        <v>735.19413698047003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4</v>
      </c>
      <c r="G119" s="98">
        <f>IFERROR(((E119/F119)-1)*100,IF(E119+F119&lt;&gt;0,100,0))</f>
        <v>-100</v>
      </c>
    </row>
    <row r="120" spans="1:7" s="16" customFormat="1" ht="12" x14ac:dyDescent="0.2">
      <c r="A120" s="79" t="s">
        <v>72</v>
      </c>
      <c r="B120" s="67">
        <v>92</v>
      </c>
      <c r="C120" s="66">
        <v>113</v>
      </c>
      <c r="D120" s="98">
        <f>IFERROR(((B120/C120)-1)*100,IF(B120+C120&lt;&gt;0,100,0))</f>
        <v>-18.584070796460171</v>
      </c>
      <c r="E120" s="66">
        <v>12250</v>
      </c>
      <c r="F120" s="66">
        <v>11882</v>
      </c>
      <c r="G120" s="98">
        <f>IFERROR(((E120/F120)-1)*100,IF(E120+F120&lt;&gt;0,100,0))</f>
        <v>3.0971216966840576</v>
      </c>
    </row>
    <row r="121" spans="1:7" s="16" customFormat="1" ht="12" x14ac:dyDescent="0.2">
      <c r="A121" s="79" t="s">
        <v>74</v>
      </c>
      <c r="B121" s="67">
        <v>2</v>
      </c>
      <c r="C121" s="66">
        <v>5</v>
      </c>
      <c r="D121" s="98">
        <f>IFERROR(((B121/C121)-1)*100,IF(B121+C121&lt;&gt;0,100,0))</f>
        <v>-60</v>
      </c>
      <c r="E121" s="66">
        <v>466</v>
      </c>
      <c r="F121" s="66">
        <v>487</v>
      </c>
      <c r="G121" s="98">
        <f>IFERROR(((E121/F121)-1)*100,IF(E121+F121&lt;&gt;0,100,0))</f>
        <v>-4.3121149897330628</v>
      </c>
    </row>
    <row r="122" spans="1:7" s="28" customFormat="1" ht="12" x14ac:dyDescent="0.2">
      <c r="A122" s="81" t="s">
        <v>34</v>
      </c>
      <c r="B122" s="82">
        <f>SUM(B119:B121)</f>
        <v>94</v>
      </c>
      <c r="C122" s="82">
        <f>SUM(C119:C121)</f>
        <v>118</v>
      </c>
      <c r="D122" s="98">
        <f>IFERROR(((B122/C122)-1)*100,IF(B122+C122&lt;&gt;0,100,0))</f>
        <v>-20.33898305084746</v>
      </c>
      <c r="E122" s="82">
        <f>SUM(E119:E121)</f>
        <v>12716</v>
      </c>
      <c r="F122" s="82">
        <f>SUM(F119:F121)</f>
        <v>12373</v>
      </c>
      <c r="G122" s="98">
        <f>IFERROR(((E122/F122)-1)*100,IF(E122+F122&lt;&gt;0,100,0))</f>
        <v>2.772165198415899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38</v>
      </c>
      <c r="C125" s="66">
        <v>0</v>
      </c>
      <c r="D125" s="98">
        <f>IFERROR(((B125/C125)-1)*100,IF(B125+C125&lt;&gt;0,100,0))</f>
        <v>100</v>
      </c>
      <c r="E125" s="66">
        <v>1543</v>
      </c>
      <c r="F125" s="66">
        <v>938</v>
      </c>
      <c r="G125" s="98">
        <f>IFERROR(((E125/F125)-1)*100,IF(E125+F125&lt;&gt;0,100,0))</f>
        <v>64.498933901918988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38</v>
      </c>
      <c r="C127" s="82">
        <f>SUM(C125:C126)</f>
        <v>0</v>
      </c>
      <c r="D127" s="98">
        <f>IFERROR(((B127/C127)-1)*100,IF(B127+C127&lt;&gt;0,100,0))</f>
        <v>100</v>
      </c>
      <c r="E127" s="82">
        <f>SUM(E125:E126)</f>
        <v>1543</v>
      </c>
      <c r="F127" s="82">
        <f>SUM(F125:F126)</f>
        <v>938</v>
      </c>
      <c r="G127" s="98">
        <f>IFERROR(((E127/F127)-1)*100,IF(E127+F127&lt;&gt;0,100,0))</f>
        <v>64.498933901918988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52500</v>
      </c>
      <c r="G130" s="98">
        <f>IFERROR(((E130/F130)-1)*100,IF(E130+F130&lt;&gt;0,100,0))</f>
        <v>-100</v>
      </c>
    </row>
    <row r="131" spans="1:7" s="16" customFormat="1" ht="12" x14ac:dyDescent="0.2">
      <c r="A131" s="79" t="s">
        <v>72</v>
      </c>
      <c r="B131" s="67">
        <v>20023</v>
      </c>
      <c r="C131" s="66">
        <v>21495</v>
      </c>
      <c r="D131" s="98">
        <f>IFERROR(((B131/C131)-1)*100,IF(B131+C131&lt;&gt;0,100,0))</f>
        <v>-6.8481042102814582</v>
      </c>
      <c r="E131" s="66">
        <v>10427976</v>
      </c>
      <c r="F131" s="66">
        <v>11664188</v>
      </c>
      <c r="G131" s="98">
        <f>IFERROR(((E131/F131)-1)*100,IF(E131+F131&lt;&gt;0,100,0))</f>
        <v>-10.598354553270228</v>
      </c>
    </row>
    <row r="132" spans="1:7" s="16" customFormat="1" ht="12" x14ac:dyDescent="0.2">
      <c r="A132" s="79" t="s">
        <v>74</v>
      </c>
      <c r="B132" s="67">
        <v>4</v>
      </c>
      <c r="C132" s="66">
        <v>23</v>
      </c>
      <c r="D132" s="98">
        <f>IFERROR(((B132/C132)-1)*100,IF(B132+C132&lt;&gt;0,100,0))</f>
        <v>-82.608695652173907</v>
      </c>
      <c r="E132" s="66">
        <v>23389</v>
      </c>
      <c r="F132" s="66">
        <v>27973</v>
      </c>
      <c r="G132" s="98">
        <f>IFERROR(((E132/F132)-1)*100,IF(E132+F132&lt;&gt;0,100,0))</f>
        <v>-16.387230543738607</v>
      </c>
    </row>
    <row r="133" spans="1:7" s="16" customFormat="1" ht="12" x14ac:dyDescent="0.2">
      <c r="A133" s="81" t="s">
        <v>34</v>
      </c>
      <c r="B133" s="82">
        <f>SUM(B130:B132)</f>
        <v>20027</v>
      </c>
      <c r="C133" s="82">
        <f>SUM(C130:C132)</f>
        <v>21518</v>
      </c>
      <c r="D133" s="98">
        <f>IFERROR(((B133/C133)-1)*100,IF(B133+C133&lt;&gt;0,100,0))</f>
        <v>-6.9290826284970741</v>
      </c>
      <c r="E133" s="82">
        <f>SUM(E130:E132)</f>
        <v>10451365</v>
      </c>
      <c r="F133" s="82">
        <f>SUM(F130:F132)</f>
        <v>11744661</v>
      </c>
      <c r="G133" s="98">
        <f>IFERROR(((E133/F133)-1)*100,IF(E133+F133&lt;&gt;0,100,0))</f>
        <v>-11.011778032588593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10500</v>
      </c>
      <c r="C136" s="66">
        <v>0</v>
      </c>
      <c r="D136" s="98">
        <f>IFERROR(((B136/C136)-1)*100,)</f>
        <v>0</v>
      </c>
      <c r="E136" s="66">
        <v>961871</v>
      </c>
      <c r="F136" s="66">
        <v>423593</v>
      </c>
      <c r="G136" s="98">
        <f>IFERROR(((E136/F136)-1)*100,)</f>
        <v>127.07433786677305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10500</v>
      </c>
      <c r="C138" s="82">
        <f>SUM(C136:C137)</f>
        <v>0</v>
      </c>
      <c r="D138" s="98">
        <f>IFERROR(((B138/C138)-1)*100,)</f>
        <v>0</v>
      </c>
      <c r="E138" s="82">
        <f>SUM(E136:E137)</f>
        <v>961871</v>
      </c>
      <c r="F138" s="82">
        <f>SUM(F136:F137)</f>
        <v>423593</v>
      </c>
      <c r="G138" s="98">
        <f>IFERROR(((E138/F138)-1)*100,)</f>
        <v>127.07433786677305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1221200</v>
      </c>
      <c r="G141" s="98">
        <f>IFERROR(((E141/F141)-1)*100,IF(E141+F141&lt;&gt;0,100,0))</f>
        <v>-100</v>
      </c>
    </row>
    <row r="142" spans="1:7" s="32" customFormat="1" x14ac:dyDescent="0.2">
      <c r="A142" s="79" t="s">
        <v>72</v>
      </c>
      <c r="B142" s="67">
        <v>1976627.68756</v>
      </c>
      <c r="C142" s="66">
        <v>2102914.9643399999</v>
      </c>
      <c r="D142" s="98">
        <f>IFERROR(((B142/C142)-1)*100,IF(B142+C142&lt;&gt;0,100,0))</f>
        <v>-6.0053439592901103</v>
      </c>
      <c r="E142" s="66">
        <v>1032984541.46743</v>
      </c>
      <c r="F142" s="66">
        <v>1151293613.0631001</v>
      </c>
      <c r="G142" s="98">
        <f>IFERROR(((E142/F142)-1)*100,IF(E142+F142&lt;&gt;0,100,0))</f>
        <v>-10.276185870683353</v>
      </c>
    </row>
    <row r="143" spans="1:7" s="32" customFormat="1" x14ac:dyDescent="0.2">
      <c r="A143" s="79" t="s">
        <v>74</v>
      </c>
      <c r="B143" s="67">
        <v>27582.68</v>
      </c>
      <c r="C143" s="66">
        <v>69407.990000000005</v>
      </c>
      <c r="D143" s="98">
        <f>IFERROR(((B143/C143)-1)*100,IF(B143+C143&lt;&gt;0,100,0))</f>
        <v>-60.260079567208336</v>
      </c>
      <c r="E143" s="66">
        <v>124291753.17</v>
      </c>
      <c r="F143" s="66">
        <v>127852251.98</v>
      </c>
      <c r="G143" s="98">
        <f>IFERROR(((E143/F143)-1)*100,IF(E143+F143&lt;&gt;0,100,0))</f>
        <v>-2.7848542007355315</v>
      </c>
    </row>
    <row r="144" spans="1:7" s="16" customFormat="1" ht="12" x14ac:dyDescent="0.2">
      <c r="A144" s="81" t="s">
        <v>34</v>
      </c>
      <c r="B144" s="82">
        <f>SUM(B141:B143)</f>
        <v>2004210.3675599999</v>
      </c>
      <c r="C144" s="82">
        <f>SUM(C141:C143)</f>
        <v>2172322.9543400002</v>
      </c>
      <c r="D144" s="98">
        <f>IFERROR(((B144/C144)-1)*100,IF(B144+C144&lt;&gt;0,100,0))</f>
        <v>-7.7388394964079676</v>
      </c>
      <c r="E144" s="82">
        <f>SUM(E141:E143)</f>
        <v>1157276294.63743</v>
      </c>
      <c r="F144" s="82">
        <f>SUM(F141:F143)</f>
        <v>1280367065.0431001</v>
      </c>
      <c r="G144" s="98">
        <f>IFERROR(((E144/F144)-1)*100,IF(E144+F144&lt;&gt;0,100,0))</f>
        <v>-9.6137095186470294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14441</v>
      </c>
      <c r="C147" s="66">
        <v>0</v>
      </c>
      <c r="D147" s="98">
        <f>IFERROR(((B147/C147)-1)*100,IF(B147+C147&lt;&gt;0,100,0))</f>
        <v>100</v>
      </c>
      <c r="E147" s="66">
        <v>1279139.49428</v>
      </c>
      <c r="F147" s="66">
        <v>555893.86314000003</v>
      </c>
      <c r="G147" s="98">
        <f>IFERROR(((E147/F147)-1)*100,IF(E147+F147&lt;&gt;0,100,0))</f>
        <v>130.10498569901517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14441</v>
      </c>
      <c r="C149" s="82">
        <f>SUM(C147:C148)</f>
        <v>0</v>
      </c>
      <c r="D149" s="98">
        <f>IFERROR(((B149/C149)-1)*100,IF(B149+C149&lt;&gt;0,100,0))</f>
        <v>100</v>
      </c>
      <c r="E149" s="82">
        <f>SUM(E147:E148)</f>
        <v>1279139.49428</v>
      </c>
      <c r="F149" s="82">
        <f>SUM(F147:F148)</f>
        <v>555893.86314000003</v>
      </c>
      <c r="G149" s="98">
        <f>IFERROR(((E149/F149)-1)*100,IF(E149+F149&lt;&gt;0,100,0))</f>
        <v>130.10498569901517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20000</v>
      </c>
      <c r="D152" s="98">
        <f>IFERROR(((B152/C152)-1)*100,IF(B152+C152&lt;&gt;0,100,0))</f>
        <v>-100</v>
      </c>
      <c r="E152" s="78"/>
      <c r="F152" s="78"/>
      <c r="G152" s="65"/>
    </row>
    <row r="153" spans="1:7" s="16" customFormat="1" ht="12" x14ac:dyDescent="0.2">
      <c r="A153" s="79" t="s">
        <v>72</v>
      </c>
      <c r="B153" s="67">
        <v>941616</v>
      </c>
      <c r="C153" s="66">
        <v>827293</v>
      </c>
      <c r="D153" s="98">
        <f>IFERROR(((B153/C153)-1)*100,IF(B153+C153&lt;&gt;0,100,0))</f>
        <v>13.818925096670709</v>
      </c>
      <c r="E153" s="78"/>
      <c r="F153" s="78"/>
      <c r="G153" s="65"/>
    </row>
    <row r="154" spans="1:7" s="16" customFormat="1" ht="12" x14ac:dyDescent="0.2">
      <c r="A154" s="79" t="s">
        <v>74</v>
      </c>
      <c r="B154" s="67">
        <v>2718</v>
      </c>
      <c r="C154" s="66">
        <v>2092</v>
      </c>
      <c r="D154" s="98">
        <f>IFERROR(((B154/C154)-1)*100,IF(B154+C154&lt;&gt;0,100,0))</f>
        <v>29.923518164435947</v>
      </c>
      <c r="E154" s="78"/>
      <c r="F154" s="78"/>
      <c r="G154" s="65"/>
    </row>
    <row r="155" spans="1:7" s="28" customFormat="1" ht="12" x14ac:dyDescent="0.2">
      <c r="A155" s="81" t="s">
        <v>34</v>
      </c>
      <c r="B155" s="82">
        <f>SUM(B152:B154)</f>
        <v>944334</v>
      </c>
      <c r="C155" s="82">
        <f>SUM(C152:C154)</f>
        <v>849385</v>
      </c>
      <c r="D155" s="98">
        <f>IFERROR(((B155/C155)-1)*100,IF(B155+C155&lt;&gt;0,100,0))</f>
        <v>11.178558604166543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275176</v>
      </c>
      <c r="C158" s="66">
        <v>137620</v>
      </c>
      <c r="D158" s="98">
        <f>IFERROR(((B158/C158)-1)*100,IF(B158+C158&lt;&gt;0,100,0))</f>
        <v>99.953495131521592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275176</v>
      </c>
      <c r="C160" s="82">
        <f>SUM(C158:C159)</f>
        <v>137620</v>
      </c>
      <c r="D160" s="98">
        <f>IFERROR(((B160/C160)-1)*100,IF(B160+C160&lt;&gt;0,100,0))</f>
        <v>99.953495131521592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8617</v>
      </c>
      <c r="C168" s="113">
        <v>13782</v>
      </c>
      <c r="D168" s="111">
        <f>IFERROR(((B168/C168)-1)*100,IF(B168+C168&lt;&gt;0,100,0))</f>
        <v>-37.476418516906108</v>
      </c>
      <c r="E168" s="113">
        <v>427242</v>
      </c>
      <c r="F168" s="113">
        <v>388333</v>
      </c>
      <c r="G168" s="111">
        <f>IFERROR(((E168/F168)-1)*100,IF(E168+F168&lt;&gt;0,100,0))</f>
        <v>10.019493578964456</v>
      </c>
    </row>
    <row r="169" spans="1:7" x14ac:dyDescent="0.2">
      <c r="A169" s="101" t="s">
        <v>32</v>
      </c>
      <c r="B169" s="112">
        <v>61748</v>
      </c>
      <c r="C169" s="113">
        <v>94719</v>
      </c>
      <c r="D169" s="111">
        <f t="shared" ref="D169:D171" si="5">IFERROR(((B169/C169)-1)*100,IF(B169+C169&lt;&gt;0,100,0))</f>
        <v>-34.809277969573159</v>
      </c>
      <c r="E169" s="113">
        <v>3139314</v>
      </c>
      <c r="F169" s="113">
        <v>3001833</v>
      </c>
      <c r="G169" s="111">
        <f>IFERROR(((E169/F169)-1)*100,IF(E169+F169&lt;&gt;0,100,0))</f>
        <v>4.5799016800734726</v>
      </c>
    </row>
    <row r="170" spans="1:7" x14ac:dyDescent="0.2">
      <c r="A170" s="101" t="s">
        <v>92</v>
      </c>
      <c r="B170" s="112">
        <v>15265906</v>
      </c>
      <c r="C170" s="113">
        <v>24303801</v>
      </c>
      <c r="D170" s="111">
        <f t="shared" si="5"/>
        <v>-37.187166731656497</v>
      </c>
      <c r="E170" s="113">
        <v>788111848</v>
      </c>
      <c r="F170" s="113">
        <v>652644827</v>
      </c>
      <c r="G170" s="111">
        <f>IFERROR(((E170/F170)-1)*100,IF(E170+F170&lt;&gt;0,100,0))</f>
        <v>20.75662219260952</v>
      </c>
    </row>
    <row r="171" spans="1:7" x14ac:dyDescent="0.2">
      <c r="A171" s="101" t="s">
        <v>93</v>
      </c>
      <c r="B171" s="112">
        <v>115021</v>
      </c>
      <c r="C171" s="113">
        <v>110004</v>
      </c>
      <c r="D171" s="111">
        <f t="shared" si="5"/>
        <v>4.5607432457001496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346</v>
      </c>
      <c r="C174" s="113">
        <v>2101</v>
      </c>
      <c r="D174" s="111">
        <f t="shared" ref="D174:D177" si="6">IFERROR(((B174/C174)-1)*100,IF(B174+C174&lt;&gt;0,100,0))</f>
        <v>-83.531651594478816</v>
      </c>
      <c r="E174" s="113">
        <v>26763</v>
      </c>
      <c r="F174" s="113">
        <v>31861</v>
      </c>
      <c r="G174" s="111">
        <f t="shared" ref="G174" si="7">IFERROR(((E174/F174)-1)*100,IF(E174+F174&lt;&gt;0,100,0))</f>
        <v>-16.00075327202536</v>
      </c>
    </row>
    <row r="175" spans="1:7" x14ac:dyDescent="0.2">
      <c r="A175" s="101" t="s">
        <v>32</v>
      </c>
      <c r="B175" s="112">
        <v>5462</v>
      </c>
      <c r="C175" s="113">
        <v>16873</v>
      </c>
      <c r="D175" s="111">
        <f t="shared" si="6"/>
        <v>-67.628756000711192</v>
      </c>
      <c r="E175" s="113">
        <v>300237</v>
      </c>
      <c r="F175" s="113">
        <v>325949</v>
      </c>
      <c r="G175" s="111">
        <f t="shared" ref="G175" si="8">IFERROR(((E175/F175)-1)*100,IF(E175+F175&lt;&gt;0,100,0))</f>
        <v>-7.8883506315405194</v>
      </c>
    </row>
    <row r="176" spans="1:7" x14ac:dyDescent="0.2">
      <c r="A176" s="101" t="s">
        <v>92</v>
      </c>
      <c r="B176" s="112">
        <v>51312</v>
      </c>
      <c r="C176" s="113">
        <v>496091</v>
      </c>
      <c r="D176" s="111">
        <f t="shared" si="6"/>
        <v>-89.656736364900794</v>
      </c>
      <c r="E176" s="113">
        <v>4676497</v>
      </c>
      <c r="F176" s="113">
        <v>3257947</v>
      </c>
      <c r="G176" s="111">
        <f t="shared" ref="G176" si="9">IFERROR(((E176/F176)-1)*100,IF(E176+F176&lt;&gt;0,100,0))</f>
        <v>43.541223967117951</v>
      </c>
    </row>
    <row r="177" spans="1:7" x14ac:dyDescent="0.2">
      <c r="A177" s="101" t="s">
        <v>93</v>
      </c>
      <c r="B177" s="112">
        <v>41976</v>
      </c>
      <c r="C177" s="113">
        <v>66218</v>
      </c>
      <c r="D177" s="111">
        <f t="shared" si="6"/>
        <v>-36.609381135038809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DisplayPriority xmlns="a5d7cc70-31c1-4b2e-9a12-faea9898ee50" xsi:nil="true"/>
    <j50c28d78dcf4727baa6c3ad504fae7e xmlns="a5d7cc70-31c1-4b2e-9a12-faea9898ee50">
      <Terms xmlns="http://schemas.microsoft.com/office/infopath/2007/PartnerControls"/>
    </j50c28d78dcf4727baa6c3ad504fae7e>
    <JSEKeywords xmlns="a5d7cc70-31c1-4b2e-9a12-faea9898ee50" xsi:nil="true"/>
    <TaxCatchAll xmlns="a5d7cc70-31c1-4b2e-9a12-faea9898ee50"/>
    <JSEDescription xmlns="a5d7cc70-31c1-4b2e-9a12-faea9898ee50" xsi:nil="true"/>
    <JSEDate xmlns="a5d7cc70-31c1-4b2e-9a12-faea9898ee50">2019-12-17T06:00:00+00:00</JSEDate>
  </documentManagement>
</p:properties>
</file>

<file path=customXml/itemProps1.xml><?xml version="1.0" encoding="utf-8"?>
<ds:datastoreItem xmlns:ds="http://schemas.openxmlformats.org/officeDocument/2006/customXml" ds:itemID="{B632C82A-1A5C-46E2-A25C-6F16A0B287FC}"/>
</file>

<file path=customXml/itemProps2.xml><?xml version="1.0" encoding="utf-8"?>
<ds:datastoreItem xmlns:ds="http://schemas.openxmlformats.org/officeDocument/2006/customXml" ds:itemID="{4065E6F5-F1D2-4240-9A49-679BA727AF5A}"/>
</file>

<file path=customXml/itemProps3.xml><?xml version="1.0" encoding="utf-8"?>
<ds:datastoreItem xmlns:ds="http://schemas.openxmlformats.org/officeDocument/2006/customXml" ds:itemID="{CF470B18-1195-484C-85B4-17E2A7F1C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2019-12-17T07:50:51Z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