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<sst xmlns="http://schemas.openxmlformats.org/spreadsheetml/2006/main" count="265" uniqueCount="100">
  <si>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</si>
  <si>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</si>
  <si>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</si>
  <si>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</si>
  <si>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</si>
  <si>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</si>
  <si>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</si>
  <si>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</si>
  <si>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</si>
  <si>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</si>
  <si>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</si>
  <si>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</si>
  <si>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</si>
  <si>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</si>
  <si>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</si>
  <si>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</si>
  <si>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</si>
  <si>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</si>
  <si>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</si>
  <si>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</si>
  <si>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</si>
  <si>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</si>
  <si>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</si>
  <si>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</si>
  <si>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</si>
  <si>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</si>
  <si>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</si>
  <si>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</si>
  <si>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</si>
  <si>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</si>
  <si>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</si>
  <si>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</si>
  <si>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</si>
  <si>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</si>
  <si>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</si>
  <si>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</si>
  <si>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</si>
  <si>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</si>
  <si>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</si>
  <si>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</si>
  <si>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</si>
  <si>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</si>
  <si>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</si>
  <si>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</si>
  <si>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</si>
  <si>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</si>
  <si>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</si>
  <si>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</si>
  <si>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</si>
  <si>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</si>
  <si>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</si>
  <si>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</si>
  <si>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</si>
  <si>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</si>
  <si>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</si>
  <si>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</si>
  <si>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</si>
  <si>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</si>
  <si>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</si>
  <si>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</si>
  <si>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</si>
  <si>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</si>
  <si>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</si>
  <si>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</si>
  <si>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</si>
  <si>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</si>
  <si>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</si>
  <si>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</si>
  <si>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</si>
  <si>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</si>
  <si>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</si>
  <si>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</si>
  <si>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</si>
  <si>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</si>
  <si>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</si>
  <si>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</si>
  <si>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</si>
  <si>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</si>
  <si>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</si>
  <si>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</si>
  <si>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</si>
  <si>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</si>
  <si>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</si>
  <si>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</si>
  <si>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</si>
  <si>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</si>
  <si>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</si>
  <si>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</si>
  <si>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</si>
  <si>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</si>
  <si>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</si>
  <si>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</si>
  <si>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</si>
  <si>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</si>
  <si>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</si>
  <si>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</si>
  <si>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</si>
  <si>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10 January 2020</t>
  </si>
  <si>
    <t>10.01.2020</t>
  </si>
  <si>
    <t>11.01.2019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</si>
</sst>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1139462</v>
      </c>
      <c r="C11" s="67">
        <v>1186326</v>
      </c>
      <c r="D11" s="98">
        <f>IFERROR(((B11/C11)-1)*100,IF(B11+C11&lt;&gt;0,100,0))</f>
        <v>-3.9503475435925695</v>
      </c>
      <c r="E11" s="67">
        <v>1524397</v>
      </c>
      <c r="F11" s="67">
        <v>1839863</v>
      </c>
      <c r="G11" s="98">
        <f>IFERROR(((E11/F11)-1)*100,IF(E11+F11&lt;&gt;0,100,0))</f>
        <v>-17.146167948374412</v>
      </c>
    </row>
    <row r="12" spans="1:7" s="16" customFormat="1" ht="12" x14ac:dyDescent="0.2">
      <c r="A12" s="64" t="s">
        <v>9</v>
      </c>
      <c r="B12" s="67">
        <v>1150824.655</v>
      </c>
      <c r="C12" s="67">
        <v>1105832.9129999999</v>
      </c>
      <c r="D12" s="98">
        <f>IFERROR(((B12/C12)-1)*100,IF(B12+C12&lt;&gt;0,100,0))</f>
        <v>4.068584093589922</v>
      </c>
      <c r="E12" s="67">
        <v>1596200.6440000001</v>
      </c>
      <c r="F12" s="67">
        <v>1669619.88</v>
      </c>
      <c r="G12" s="98">
        <f>IFERROR(((E12/F12)-1)*100,IF(E12+F12&lt;&gt;0,100,0))</f>
        <v>-4.3973623505249471</v>
      </c>
    </row>
    <row r="13" spans="1:7" s="16" customFormat="1" ht="12" x14ac:dyDescent="0.2">
      <c r="A13" s="64" t="s">
        <v>10</v>
      </c>
      <c r="B13" s="67">
        <v>68170319.1354018</v>
      </c>
      <c r="C13" s="67">
        <v>75162498.733620003</v>
      </c>
      <c r="D13" s="98">
        <f>IFERROR(((B13/C13)-1)*100,IF(B13+C13&lt;&gt;0,100,0))</f>
        <v>-9.302750328989017</v>
      </c>
      <c r="E13" s="67">
        <v>89642249.852968499</v>
      </c>
      <c r="F13" s="67">
        <v>108047332.005292</v>
      </c>
      <c r="G13" s="98">
        <f>IFERROR(((E13/F13)-1)*100,IF(E13+F13&lt;&gt;0,100,0))</f>
        <v>-17.034277303045343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292</v>
      </c>
      <c r="C16" s="67">
        <v>715</v>
      </c>
      <c r="D16" s="98">
        <f>IFERROR(((B16/C16)-1)*100,IF(B16+C16&lt;&gt;0,100,0))</f>
        <v>-59.16083916083916</v>
      </c>
      <c r="E16" s="67">
        <v>405</v>
      </c>
      <c r="F16" s="67">
        <v>1038</v>
      </c>
      <c r="G16" s="98">
        <f>IFERROR(((E16/F16)-1)*100,IF(E16+F16&lt;&gt;0,100,0))</f>
        <v>-60.982658959537574</v>
      </c>
    </row>
    <row r="17" spans="1:7" s="16" customFormat="1" ht="12" x14ac:dyDescent="0.2">
      <c r="A17" s="64" t="s">
        <v>9</v>
      </c>
      <c r="B17" s="67">
        <v>60485.072999999997</v>
      </c>
      <c r="C17" s="67">
        <v>101350.226</v>
      </c>
      <c r="D17" s="98">
        <f>IFERROR(((B17/C17)-1)*100,IF(B17+C17&lt;&gt;0,100,0))</f>
        <v>-40.32073199323699</v>
      </c>
      <c r="E17" s="67">
        <v>107817.414</v>
      </c>
      <c r="F17" s="67">
        <v>143225.43299999999</v>
      </c>
      <c r="G17" s="98">
        <f>IFERROR(((E17/F17)-1)*100,IF(E17+F17&lt;&gt;0,100,0))</f>
        <v>-24.721879528198031</v>
      </c>
    </row>
    <row r="18" spans="1:7" s="16" customFormat="1" ht="12" x14ac:dyDescent="0.2">
      <c r="A18" s="64" t="s">
        <v>10</v>
      </c>
      <c r="B18" s="67">
        <v>3762304.7509018299</v>
      </c>
      <c r="C18" s="67">
        <v>4927551.6900000097</v>
      </c>
      <c r="D18" s="98">
        <f>IFERROR(((B18/C18)-1)*100,IF(B18+C18&lt;&gt;0,100,0))</f>
        <v>-23.647584285375146</v>
      </c>
      <c r="E18" s="67">
        <v>4229071.7366284998</v>
      </c>
      <c r="F18" s="67">
        <v>6691070.0004725596</v>
      </c>
      <c r="G18" s="98">
        <f>IFERROR(((E18/F18)-1)*100,IF(E18+F18&lt;&gt;0,100,0))</f>
        <v>-36.79528481498744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11152859.21166</v>
      </c>
      <c r="C24" s="66">
        <v>14776231.27923</v>
      </c>
      <c r="D24" s="65">
        <f>B24-C24</f>
        <v>-3623372.0675700009</v>
      </c>
      <c r="E24" s="67">
        <v>14628562.14443</v>
      </c>
      <c r="F24" s="67">
        <v>20863222.651969999</v>
      </c>
      <c r="G24" s="65">
        <f>E24-F24</f>
        <v>-6234660.5075399987</v>
      </c>
    </row>
    <row r="25" spans="1:7" s="16" customFormat="1" ht="12" x14ac:dyDescent="0.2">
      <c r="A25" s="68" t="s">
        <v>15</v>
      </c>
      <c r="B25" s="66">
        <v>14915993.67829</v>
      </c>
      <c r="C25" s="66">
        <v>19706323.82505</v>
      </c>
      <c r="D25" s="65">
        <f>B25-C25</f>
        <v>-4790330.1467599999</v>
      </c>
      <c r="E25" s="67">
        <v>18259380.790759999</v>
      </c>
      <c r="F25" s="67">
        <v>27325116.919020001</v>
      </c>
      <c r="G25" s="65">
        <f>E25-F25</f>
        <v>-9065736.1282600015</v>
      </c>
    </row>
    <row r="26" spans="1:7" s="28" customFormat="1" ht="12" x14ac:dyDescent="0.2">
      <c r="A26" s="69" t="s">
        <v>16</v>
      </c>
      <c r="B26" s="70">
        <f>B24-B25</f>
        <v>-3763134.4666300006</v>
      </c>
      <c r="C26" s="70">
        <f>C24-C25</f>
        <v>-4930092.5458199997</v>
      </c>
      <c r="D26" s="70"/>
      <c r="E26" s="70">
        <f>E24-E25</f>
        <v>-3630818.646329999</v>
      </c>
      <c r="F26" s="70">
        <f>F24-F25</f>
        <v>-6461894.2670500018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57484.842303680001</v>
      </c>
      <c r="C33" s="126">
        <v>53653.38296286</v>
      </c>
      <c r="D33" s="98">
        <f t="shared" ref="D33:D42" si="0">IFERROR(((B33/C33)-1)*100,IF(B33+C33&lt;&gt;0,100,0))</f>
        <v>7.1411328218990766</v>
      </c>
      <c r="E33" s="64"/>
      <c r="F33" s="126">
        <v>57810</v>
      </c>
      <c r="G33" s="126">
        <v>56939.81</v>
      </c>
    </row>
    <row r="34" spans="1:7" s="16" customFormat="1" ht="12" x14ac:dyDescent="0.2">
      <c r="A34" s="64" t="s">
        <v>23</v>
      </c>
      <c r="B34" s="126">
        <v>77420.583084309998</v>
      </c>
      <c r="C34" s="126">
        <v>71201.675994349993</v>
      </c>
      <c r="D34" s="98">
        <f t="shared" si="0"/>
        <v>8.7342144733411722</v>
      </c>
      <c r="E34" s="64"/>
      <c r="F34" s="126">
        <v>78465.440000000002</v>
      </c>
      <c r="G34" s="126">
        <v>76397.53</v>
      </c>
    </row>
    <row r="35" spans="1:7" s="16" customFormat="1" ht="12" x14ac:dyDescent="0.2">
      <c r="A35" s="64" t="s">
        <v>24</v>
      </c>
      <c r="B35" s="126">
        <v>46000.347625779999</v>
      </c>
      <c r="C35" s="126">
        <v>51288.274469589996</v>
      </c>
      <c r="D35" s="98">
        <f t="shared" si="0"/>
        <v>-10.310206179670423</v>
      </c>
      <c r="E35" s="64"/>
      <c r="F35" s="126">
        <v>46487.88</v>
      </c>
      <c r="G35" s="126">
        <v>45575.61</v>
      </c>
    </row>
    <row r="36" spans="1:7" s="16" customFormat="1" ht="12" x14ac:dyDescent="0.2">
      <c r="A36" s="64" t="s">
        <v>25</v>
      </c>
      <c r="B36" s="126">
        <v>51245.426087200001</v>
      </c>
      <c r="C36" s="126">
        <v>47491.384736760003</v>
      </c>
      <c r="D36" s="98">
        <f t="shared" si="0"/>
        <v>7.9046786511875355</v>
      </c>
      <c r="E36" s="64"/>
      <c r="F36" s="126">
        <v>51625.25</v>
      </c>
      <c r="G36" s="126">
        <v>50749.86</v>
      </c>
    </row>
    <row r="37" spans="1:7" s="16" customFormat="1" ht="12" x14ac:dyDescent="0.2">
      <c r="A37" s="64" t="s">
        <v>79</v>
      </c>
      <c r="B37" s="126">
        <v>49284.093087710004</v>
      </c>
      <c r="C37" s="126">
        <v>41151.580247530001</v>
      </c>
      <c r="D37" s="98">
        <f t="shared" si="0"/>
        <v>19.762334256090043</v>
      </c>
      <c r="E37" s="64"/>
      <c r="F37" s="126">
        <v>50614.78</v>
      </c>
      <c r="G37" s="126">
        <v>48892</v>
      </c>
    </row>
    <row r="38" spans="1:7" s="16" customFormat="1" ht="12" x14ac:dyDescent="0.2">
      <c r="A38" s="64" t="s">
        <v>26</v>
      </c>
      <c r="B38" s="126">
        <v>71026.185626050006</v>
      </c>
      <c r="C38" s="126">
        <v>64909.360498579998</v>
      </c>
      <c r="D38" s="98">
        <f t="shared" si="0"/>
        <v>9.4236410287909411</v>
      </c>
      <c r="E38" s="64"/>
      <c r="F38" s="126">
        <v>71087.8</v>
      </c>
      <c r="G38" s="126">
        <v>69197.98</v>
      </c>
    </row>
    <row r="39" spans="1:7" s="16" customFormat="1" ht="12" x14ac:dyDescent="0.2">
      <c r="A39" s="64" t="s">
        <v>27</v>
      </c>
      <c r="B39" s="126">
        <v>15431.62055016</v>
      </c>
      <c r="C39" s="126">
        <v>16852.454170460001</v>
      </c>
      <c r="D39" s="98">
        <f t="shared" si="0"/>
        <v>-8.4310190428556364</v>
      </c>
      <c r="E39" s="64"/>
      <c r="F39" s="126">
        <v>15701.86</v>
      </c>
      <c r="G39" s="126">
        <v>15202.49</v>
      </c>
    </row>
    <row r="40" spans="1:7" s="16" customFormat="1" ht="12" x14ac:dyDescent="0.2">
      <c r="A40" s="64" t="s">
        <v>28</v>
      </c>
      <c r="B40" s="126">
        <v>74648.891382129994</v>
      </c>
      <c r="C40" s="126">
        <v>71288.850449039994</v>
      </c>
      <c r="D40" s="98">
        <f t="shared" si="0"/>
        <v>4.7132769176743583</v>
      </c>
      <c r="E40" s="64"/>
      <c r="F40" s="126">
        <v>74877.789999999994</v>
      </c>
      <c r="G40" s="126">
        <v>73000.850000000006</v>
      </c>
    </row>
    <row r="41" spans="1:7" s="16" customFormat="1" ht="12" x14ac:dyDescent="0.2">
      <c r="A41" s="64" t="s">
        <v>29</v>
      </c>
      <c r="B41" s="126">
        <v>2761.7806753499999</v>
      </c>
      <c r="C41" s="126">
        <v>1383.4761525500001</v>
      </c>
      <c r="D41" s="98">
        <f t="shared" si="0"/>
        <v>99.626185840611143</v>
      </c>
      <c r="E41" s="64"/>
      <c r="F41" s="126">
        <v>3043.75</v>
      </c>
      <c r="G41" s="126">
        <v>2697.59</v>
      </c>
    </row>
    <row r="42" spans="1:7" s="16" customFormat="1" ht="12" x14ac:dyDescent="0.2">
      <c r="A42" s="64" t="s">
        <v>78</v>
      </c>
      <c r="B42" s="126">
        <v>882.70028776000004</v>
      </c>
      <c r="C42" s="126">
        <v>1025.31418566</v>
      </c>
      <c r="D42" s="98">
        <f t="shared" si="0"/>
        <v>-13.909287503732203</v>
      </c>
      <c r="E42" s="64"/>
      <c r="F42" s="126">
        <v>890.12</v>
      </c>
      <c r="G42" s="126">
        <v>867.77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17770.228031487</v>
      </c>
      <c r="D48" s="72"/>
      <c r="E48" s="127">
        <v>12811.4338608538</v>
      </c>
      <c r="F48" s="72"/>
      <c r="G48" s="98">
        <f>IFERROR(((C48/E48)-1)*100,IF(C48+E48&lt;&gt;0,100,0))</f>
        <v>38.706004530727277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2338</v>
      </c>
      <c r="D54" s="75"/>
      <c r="E54" s="128">
        <v>329244</v>
      </c>
      <c r="F54" s="128">
        <v>37778594.840000004</v>
      </c>
      <c r="G54" s="128">
        <v>10049131.992000001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3239</v>
      </c>
      <c r="C68" s="66">
        <v>4406</v>
      </c>
      <c r="D68" s="98">
        <f>IFERROR(((B68/C68)-1)*100,IF(B68+C68&lt;&gt;0,100,0))</f>
        <v>-26.486609169314569</v>
      </c>
      <c r="E68" s="66">
        <v>4405</v>
      </c>
      <c r="F68" s="66">
        <v>6453</v>
      </c>
      <c r="G68" s="98">
        <f>IFERROR(((E68/F68)-1)*100,IF(E68+F68&lt;&gt;0,100,0))</f>
        <v>-31.737176507050979</v>
      </c>
    </row>
    <row r="69" spans="1:7" s="16" customFormat="1" ht="12" x14ac:dyDescent="0.2">
      <c r="A69" s="79" t="s">
        <v>54</v>
      </c>
      <c r="B69" s="67">
        <v>137642581.94100001</v>
      </c>
      <c r="C69" s="66">
        <v>143219871.79699999</v>
      </c>
      <c r="D69" s="98">
        <f>IFERROR(((B69/C69)-1)*100,IF(B69+C69&lt;&gt;0,100,0))</f>
        <v>-3.8942150876278059</v>
      </c>
      <c r="E69" s="66">
        <v>154614386.588</v>
      </c>
      <c r="F69" s="66">
        <v>206648081.35299999</v>
      </c>
      <c r="G69" s="98">
        <f>IFERROR(((E69/F69)-1)*100,IF(E69+F69&lt;&gt;0,100,0))</f>
        <v>-25.179858639052689</v>
      </c>
    </row>
    <row r="70" spans="1:7" s="62" customFormat="1" ht="12" x14ac:dyDescent="0.2">
      <c r="A70" s="79" t="s">
        <v>55</v>
      </c>
      <c r="B70" s="67">
        <v>137577092.29846001</v>
      </c>
      <c r="C70" s="66">
        <v>145878178.43349999</v>
      </c>
      <c r="D70" s="98">
        <f>IFERROR(((B70/C70)-1)*100,IF(B70+C70&lt;&gt;0,100,0))</f>
        <v>-5.6904234918343954</v>
      </c>
      <c r="E70" s="66">
        <v>155221227.55836001</v>
      </c>
      <c r="F70" s="66">
        <v>209387547.75883001</v>
      </c>
      <c r="G70" s="98">
        <f>IFERROR(((E70/F70)-1)*100,IF(E70+F70&lt;&gt;0,100,0))</f>
        <v>-25.868930975235493</v>
      </c>
    </row>
    <row r="71" spans="1:7" s="16" customFormat="1" ht="12" x14ac:dyDescent="0.2">
      <c r="A71" s="79" t="s">
        <v>94</v>
      </c>
      <c r="B71" s="98">
        <f>IFERROR(B69/B68/1000,)</f>
        <v>42.495394239271384</v>
      </c>
      <c r="C71" s="98">
        <f>IFERROR(C69/C68/1000,)</f>
        <v>32.505644983431679</v>
      </c>
      <c r="D71" s="98">
        <f>IFERROR(((B71/C71)-1)*100,IF(B71+C71&lt;&gt;0,100,0))</f>
        <v>30.732352060485301</v>
      </c>
      <c r="E71" s="98">
        <f>IFERROR(E69/E68/1000,)</f>
        <v>35.099747239046543</v>
      </c>
      <c r="F71" s="98">
        <f>IFERROR(F69/F68/1000,)</f>
        <v>32.023567542693321</v>
      </c>
      <c r="G71" s="98">
        <f>IFERROR(((E71/F71)-1)*100,IF(E71+F71&lt;&gt;0,100,0))</f>
        <v>9.6059868790449698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3600</v>
      </c>
      <c r="C74" s="66">
        <v>3214</v>
      </c>
      <c r="D74" s="98">
        <f>IFERROR(((B74/C74)-1)*100,IF(B74+C74&lt;&gt;0,100,0))</f>
        <v>12.0099564405725</v>
      </c>
      <c r="E74" s="66">
        <v>4169</v>
      </c>
      <c r="F74" s="66">
        <v>4462</v>
      </c>
      <c r="G74" s="98">
        <f>IFERROR(((E74/F74)-1)*100,IF(E74+F74&lt;&gt;0,100,0))</f>
        <v>-6.5665620797848545</v>
      </c>
    </row>
    <row r="75" spans="1:7" s="16" customFormat="1" ht="12" x14ac:dyDescent="0.2">
      <c r="A75" s="79" t="s">
        <v>54</v>
      </c>
      <c r="B75" s="67">
        <v>675662905.18200004</v>
      </c>
      <c r="C75" s="66">
        <v>417860029.15399998</v>
      </c>
      <c r="D75" s="98">
        <f>IFERROR(((B75/C75)-1)*100,IF(B75+C75&lt;&gt;0,100,0))</f>
        <v>61.695988618473073</v>
      </c>
      <c r="E75" s="66">
        <v>779895760.20799994</v>
      </c>
      <c r="F75" s="66">
        <v>625872745.30999994</v>
      </c>
      <c r="G75" s="98">
        <f>IFERROR(((E75/F75)-1)*100,IF(E75+F75&lt;&gt;0,100,0))</f>
        <v>24.6093181165304</v>
      </c>
    </row>
    <row r="76" spans="1:7" s="16" customFormat="1" ht="12" x14ac:dyDescent="0.2">
      <c r="A76" s="79" t="s">
        <v>55</v>
      </c>
      <c r="B76" s="67">
        <v>700098380.95511997</v>
      </c>
      <c r="C76" s="66">
        <v>412614053.30412</v>
      </c>
      <c r="D76" s="98">
        <f>IFERROR(((B76/C76)-1)*100,IF(B76+C76&lt;&gt;0,100,0))</f>
        <v>69.673906002204845</v>
      </c>
      <c r="E76" s="66">
        <v>798743643.68540001</v>
      </c>
      <c r="F76" s="66">
        <v>614107159.24696004</v>
      </c>
      <c r="G76" s="98">
        <f>IFERROR(((E76/F76)-1)*100,IF(E76+F76&lt;&gt;0,100,0))</f>
        <v>30.065841385866232</v>
      </c>
    </row>
    <row r="77" spans="1:7" s="16" customFormat="1" ht="12" x14ac:dyDescent="0.2">
      <c r="A77" s="79" t="s">
        <v>94</v>
      </c>
      <c r="B77" s="98">
        <f>IFERROR(B75/B74/1000,)</f>
        <v>187.68414032833334</v>
      </c>
      <c r="C77" s="98">
        <f>IFERROR(C75/C74/1000,)</f>
        <v>130.01245462165525</v>
      </c>
      <c r="D77" s="98">
        <f>IFERROR(((B77/C77)-1)*100,IF(B77+C77&lt;&gt;0,100,0))</f>
        <v>44.358585394381222</v>
      </c>
      <c r="E77" s="98">
        <f>IFERROR(E75/E74/1000,)</f>
        <v>187.07022312497</v>
      </c>
      <c r="F77" s="98">
        <f>IFERROR(F75/F74/1000,)</f>
        <v>140.26731181308827</v>
      </c>
      <c r="G77" s="98">
        <f>IFERROR(((E77/F77)-1)*100,IF(E77+F77&lt;&gt;0,100,0))</f>
        <v>33.366941097615424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131</v>
      </c>
      <c r="C80" s="66">
        <v>172</v>
      </c>
      <c r="D80" s="98">
        <f>IFERROR(((B80/C80)-1)*100,IF(B80+C80&lt;&gt;0,100,0))</f>
        <v>-23.837209302325579</v>
      </c>
      <c r="E80" s="66">
        <v>221</v>
      </c>
      <c r="F80" s="66">
        <v>254</v>
      </c>
      <c r="G80" s="98">
        <f>IFERROR(((E80/F80)-1)*100,IF(E80+F80&lt;&gt;0,100,0))</f>
        <v>-12.992125984251967</v>
      </c>
    </row>
    <row r="81" spans="1:7" s="16" customFormat="1" ht="12" x14ac:dyDescent="0.2">
      <c r="A81" s="79" t="s">
        <v>54</v>
      </c>
      <c r="B81" s="67">
        <v>13134815.802999999</v>
      </c>
      <c r="C81" s="66">
        <v>13456106.543</v>
      </c>
      <c r="D81" s="98">
        <f>IFERROR(((B81/C81)-1)*100,IF(B81+C81&lt;&gt;0,100,0))</f>
        <v>-2.3876946795367004</v>
      </c>
      <c r="E81" s="66">
        <v>16852247.886999998</v>
      </c>
      <c r="F81" s="66">
        <v>23072628.420000002</v>
      </c>
      <c r="G81" s="98">
        <f>IFERROR(((E81/F81)-1)*100,IF(E81+F81&lt;&gt;0,100,0))</f>
        <v>-26.959999614122864</v>
      </c>
    </row>
    <row r="82" spans="1:7" s="16" customFormat="1" ht="12" x14ac:dyDescent="0.2">
      <c r="A82" s="79" t="s">
        <v>55</v>
      </c>
      <c r="B82" s="67">
        <v>5894103.5327897901</v>
      </c>
      <c r="C82" s="66">
        <v>7231854.46064978</v>
      </c>
      <c r="D82" s="98">
        <f>IFERROR(((B82/C82)-1)*100,IF(B82+C82&lt;&gt;0,100,0))</f>
        <v>-18.498034427255238</v>
      </c>
      <c r="E82" s="66">
        <v>6431322.6506497804</v>
      </c>
      <c r="F82" s="66">
        <v>8456279.7407501191</v>
      </c>
      <c r="G82" s="98">
        <f>IFERROR(((E82/F82)-1)*100,IF(E82+F82&lt;&gt;0,100,0))</f>
        <v>-23.946193269154005</v>
      </c>
    </row>
    <row r="83" spans="1:7" s="32" customFormat="1" x14ac:dyDescent="0.2">
      <c r="A83" s="79" t="s">
        <v>94</v>
      </c>
      <c r="B83" s="98">
        <f>IFERROR(B81/B80/1000,)</f>
        <v>100.26576948854962</v>
      </c>
      <c r="C83" s="98">
        <f>IFERROR(C81/C80/1000,)</f>
        <v>78.233177575581394</v>
      </c>
      <c r="D83" s="98">
        <f>IFERROR(((B83/C83)-1)*100,IF(B83+C83&lt;&gt;0,100,0))</f>
        <v>28.162721489463284</v>
      </c>
      <c r="E83" s="98">
        <f>IFERROR(E81/E80/1000,)</f>
        <v>76.254515325791843</v>
      </c>
      <c r="F83" s="98">
        <f>IFERROR(F81/F80/1000,)</f>
        <v>90.83711976377954</v>
      </c>
      <c r="G83" s="98">
        <f>IFERROR(((E83/F83)-1)*100,IF(E83+F83&lt;&gt;0,100,0))</f>
        <v>-16.053574217136703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6970</v>
      </c>
      <c r="C86" s="64">
        <f>C68+C74+C80</f>
        <v>7792</v>
      </c>
      <c r="D86" s="98">
        <f>IFERROR(((B86/C86)-1)*100,IF(B86+C86&lt;&gt;0,100,0))</f>
        <v>-10.549281314168379</v>
      </c>
      <c r="E86" s="64">
        <f>E68+E74+E80</f>
        <v>8795</v>
      </c>
      <c r="F86" s="64">
        <f>F68+F74+F80</f>
        <v>11169</v>
      </c>
      <c r="G86" s="98">
        <f>IFERROR(((E86/F86)-1)*100,IF(E86+F86&lt;&gt;0,100,0))</f>
        <v>-21.255260094905537</v>
      </c>
    </row>
    <row r="87" spans="1:7" s="62" customFormat="1" ht="12" x14ac:dyDescent="0.2">
      <c r="A87" s="79" t="s">
        <v>54</v>
      </c>
      <c r="B87" s="64">
        <f t="shared" ref="B87:C87" si="1">B69+B75+B81</f>
        <v>826440302.926</v>
      </c>
      <c r="C87" s="64">
        <f t="shared" si="1"/>
        <v>574536007.49399996</v>
      </c>
      <c r="D87" s="98">
        <f>IFERROR(((B87/C87)-1)*100,IF(B87+C87&lt;&gt;0,100,0))</f>
        <v>43.844822978241396</v>
      </c>
      <c r="E87" s="64">
        <f t="shared" ref="E87:F87" si="2">E69+E75+E81</f>
        <v>951362394.68299997</v>
      </c>
      <c r="F87" s="64">
        <f t="shared" si="2"/>
        <v>855593455.08299983</v>
      </c>
      <c r="G87" s="98">
        <f>IFERROR(((E87/F87)-1)*100,IF(E87+F87&lt;&gt;0,100,0))</f>
        <v>11.193276319617219</v>
      </c>
    </row>
    <row r="88" spans="1:7" s="62" customFormat="1" ht="12" x14ac:dyDescent="0.2">
      <c r="A88" s="79" t="s">
        <v>55</v>
      </c>
      <c r="B88" s="64">
        <f t="shared" ref="B88:C88" si="3">B70+B76+B82</f>
        <v>843569576.7863698</v>
      </c>
      <c r="C88" s="64">
        <f t="shared" si="3"/>
        <v>565724086.19826972</v>
      </c>
      <c r="D88" s="98">
        <f>IFERROR(((B88/C88)-1)*100,IF(B88+C88&lt;&gt;0,100,0))</f>
        <v>49.113251029358395</v>
      </c>
      <c r="E88" s="64">
        <f t="shared" ref="E88:F88" si="4">E70+E76+E82</f>
        <v>960396193.89440978</v>
      </c>
      <c r="F88" s="64">
        <f t="shared" si="4"/>
        <v>831950986.74654007</v>
      </c>
      <c r="G88" s="98">
        <f>IFERROR(((E88/F88)-1)*100,IF(E88+F88&lt;&gt;0,100,0))</f>
        <v>15.439035375169464</v>
      </c>
    </row>
    <row r="89" spans="1:7" s="63" customFormat="1" x14ac:dyDescent="0.2">
      <c r="A89" s="79" t="s">
        <v>95</v>
      </c>
      <c r="B89" s="98">
        <f>IFERROR((B75/B87)*100,IF(B75+B87&lt;&gt;0,100,0))</f>
        <v>81.755802904314478</v>
      </c>
      <c r="C89" s="98">
        <f>IFERROR((C75/C87)*100,IF(C75+C87&lt;&gt;0,100,0))</f>
        <v>72.729998416742191</v>
      </c>
      <c r="D89" s="98">
        <f>IFERROR(((B89/C89)-1)*100,IF(B89+C89&lt;&gt;0,100,0))</f>
        <v>12.410016064972961</v>
      </c>
      <c r="E89" s="98">
        <f>IFERROR((E75/E87)*100,IF(E75+E87&lt;&gt;0,100,0))</f>
        <v>81.976727750298167</v>
      </c>
      <c r="F89" s="98">
        <f>IFERROR((F75/F87)*100,IF(F75+F87&lt;&gt;0,100,0))</f>
        <v>73.150716802676456</v>
      </c>
      <c r="G89" s="98">
        <f>IFERROR(((E89/F89)-1)*100,IF(E89+F89&lt;&gt;0,100,0))</f>
        <v>12.065515326978705</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21661666.590999998</v>
      </c>
      <c r="C95" s="129">
        <v>27414842.706999999</v>
      </c>
      <c r="D95" s="65">
        <f>B95-C95</f>
        <v>-5753176.1160000004</v>
      </c>
      <c r="E95" s="129">
        <v>25168207.232000001</v>
      </c>
      <c r="F95" s="129">
        <v>39783888.119000003</v>
      </c>
      <c r="G95" s="80">
        <f>E95-F95</f>
        <v>-14615680.887000002</v>
      </c>
    </row>
    <row r="96" spans="1:7" s="16" customFormat="1" ht="13.5" x14ac:dyDescent="0.2">
      <c r="A96" s="79" t="s">
        <v>88</v>
      </c>
      <c r="B96" s="66">
        <v>20197643.265000001</v>
      </c>
      <c r="C96" s="129">
        <v>23393640.497000001</v>
      </c>
      <c r="D96" s="65">
        <f>B96-C96</f>
        <v>-3195997.2320000008</v>
      </c>
      <c r="E96" s="129">
        <v>23680249.682999998</v>
      </c>
      <c r="F96" s="129">
        <v>30172011.789000001</v>
      </c>
      <c r="G96" s="80">
        <f>E96-F96</f>
        <v>-6491762.1060000025</v>
      </c>
    </row>
    <row r="97" spans="1:7" s="28" customFormat="1" ht="12" x14ac:dyDescent="0.2">
      <c r="A97" s="81" t="s">
        <v>16</v>
      </c>
      <c r="B97" s="65">
        <f>B95-B96</f>
        <v>1464023.3259999976</v>
      </c>
      <c r="C97" s="65">
        <f>C95-C96</f>
        <v>4021202.2099999972</v>
      </c>
      <c r="D97" s="82"/>
      <c r="E97" s="65">
        <f>E95-E96</f>
        <v>1487957.5490000024</v>
      </c>
      <c r="F97" s="82">
        <f>F95-F96</f>
        <v>9611876.3300000019</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699.75452711431296</v>
      </c>
      <c r="C104" s="131">
        <v>641.52554452471702</v>
      </c>
      <c r="D104" s="98">
        <f>IFERROR(((B104/C104)-1)*100,IF(B104+C104&lt;&gt;0,100,0))</f>
        <v>9.076642868950092</v>
      </c>
      <c r="E104" s="84"/>
      <c r="F104" s="130">
        <v>700.365808912891</v>
      </c>
      <c r="G104" s="130">
        <v>698.95867843504698</v>
      </c>
    </row>
    <row r="105" spans="1:7" s="16" customFormat="1" ht="12" x14ac:dyDescent="0.2">
      <c r="A105" s="79" t="s">
        <v>50</v>
      </c>
      <c r="B105" s="130">
        <v>691.87444996155602</v>
      </c>
      <c r="C105" s="131">
        <v>635.13181620360797</v>
      </c>
      <c r="D105" s="98">
        <f>IFERROR(((B105/C105)-1)*100,IF(B105+C105&lt;&gt;0,100,0))</f>
        <v>8.9339932767212638</v>
      </c>
      <c r="E105" s="84"/>
      <c r="F105" s="130">
        <v>692.59469017362505</v>
      </c>
      <c r="G105" s="130">
        <v>691.09158013859098</v>
      </c>
    </row>
    <row r="106" spans="1:7" s="16" customFormat="1" ht="12" x14ac:dyDescent="0.2">
      <c r="A106" s="79" t="s">
        <v>51</v>
      </c>
      <c r="B106" s="130">
        <v>730.845686475702</v>
      </c>
      <c r="C106" s="131">
        <v>666.360335660293</v>
      </c>
      <c r="D106" s="98">
        <f>IFERROR(((B106/C106)-1)*100,IF(B106+C106&lt;&gt;0,100,0))</f>
        <v>9.6772492845797586</v>
      </c>
      <c r="E106" s="84"/>
      <c r="F106" s="130">
        <v>730.95474252633096</v>
      </c>
      <c r="G106" s="130">
        <v>729.89916995558804</v>
      </c>
    </row>
    <row r="107" spans="1:7" s="28" customFormat="1" ht="12" x14ac:dyDescent="0.2">
      <c r="A107" s="81" t="s">
        <v>52</v>
      </c>
      <c r="B107" s="85"/>
      <c r="C107" s="84"/>
      <c r="D107" s="86"/>
      <c r="E107" s="84"/>
      <c r="F107" s="71"/>
      <c r="G107" s="71"/>
    </row>
    <row r="108" spans="1:7" s="16" customFormat="1" ht="12" x14ac:dyDescent="0.2">
      <c r="A108" s="79" t="s">
        <v>56</v>
      </c>
      <c r="B108" s="130">
        <v>530.01971531855497</v>
      </c>
      <c r="C108" s="131">
        <v>492.46452620575798</v>
      </c>
      <c r="D108" s="98">
        <f>IFERROR(((B108/C108)-1)*100,IF(B108+C108&lt;&gt;0,100,0))</f>
        <v>7.6259683925144151</v>
      </c>
      <c r="E108" s="84"/>
      <c r="F108" s="130">
        <v>530.01971531855497</v>
      </c>
      <c r="G108" s="130">
        <v>529.66732182324597</v>
      </c>
    </row>
    <row r="109" spans="1:7" s="16" customFormat="1" ht="12" x14ac:dyDescent="0.2">
      <c r="A109" s="79" t="s">
        <v>57</v>
      </c>
      <c r="B109" s="130">
        <v>680.32131244076197</v>
      </c>
      <c r="C109" s="131">
        <v>611.30810062674902</v>
      </c>
      <c r="D109" s="98">
        <f>IFERROR(((B109/C109)-1)*100,IF(B109+C109&lt;&gt;0,100,0))</f>
        <v>11.289431915470537</v>
      </c>
      <c r="E109" s="84"/>
      <c r="F109" s="130">
        <v>680.32131244076197</v>
      </c>
      <c r="G109" s="130">
        <v>678.35919033981497</v>
      </c>
    </row>
    <row r="110" spans="1:7" s="16" customFormat="1" ht="12" x14ac:dyDescent="0.2">
      <c r="A110" s="79" t="s">
        <v>59</v>
      </c>
      <c r="B110" s="130">
        <v>786.49306093088205</v>
      </c>
      <c r="C110" s="131">
        <v>706.94777299214604</v>
      </c>
      <c r="D110" s="98">
        <f>IFERROR(((B110/C110)-1)*100,IF(B110+C110&lt;&gt;0,100,0))</f>
        <v>11.25193274208387</v>
      </c>
      <c r="E110" s="84"/>
      <c r="F110" s="130">
        <v>786.77750312836895</v>
      </c>
      <c r="G110" s="130">
        <v>785.13334025026302</v>
      </c>
    </row>
    <row r="111" spans="1:7" s="16" customFormat="1" ht="12" x14ac:dyDescent="0.2">
      <c r="A111" s="79" t="s">
        <v>58</v>
      </c>
      <c r="B111" s="130">
        <v>752.35145901252099</v>
      </c>
      <c r="C111" s="131">
        <v>699.17656451095195</v>
      </c>
      <c r="D111" s="98">
        <f>IFERROR(((B111/C111)-1)*100,IF(B111+C111&lt;&gt;0,100,0))</f>
        <v>7.6053599620809598</v>
      </c>
      <c r="E111" s="84"/>
      <c r="F111" s="130">
        <v>754.34173956686402</v>
      </c>
      <c r="G111" s="130">
        <v>751.54758275801601</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68</v>
      </c>
      <c r="C120" s="66">
        <v>63</v>
      </c>
      <c r="D120" s="98">
        <f>IFERROR(((B120/C120)-1)*100,IF(B120+C120&lt;&gt;0,100,0))</f>
        <v>7.9365079365079305</v>
      </c>
      <c r="E120" s="66">
        <v>72</v>
      </c>
      <c r="F120" s="66">
        <v>93</v>
      </c>
      <c r="G120" s="98">
        <f>IFERROR(((E120/F120)-1)*100,IF(E120+F120&lt;&gt;0,100,0))</f>
        <v>-22.580645161290324</v>
      </c>
    </row>
    <row r="121" spans="1:7" s="16" customFormat="1" ht="12" x14ac:dyDescent="0.2">
      <c r="A121" s="79" t="s">
        <v>74</v>
      </c>
      <c r="B121" s="67">
        <v>0</v>
      </c>
      <c r="C121" s="66">
        <v>1</v>
      </c>
      <c r="D121" s="98">
        <f>IFERROR(((B121/C121)-1)*100,IF(B121+C121&lt;&gt;0,100,0))</f>
        <v>-100</v>
      </c>
      <c r="E121" s="66">
        <v>1</v>
      </c>
      <c r="F121" s="66">
        <v>3</v>
      </c>
      <c r="G121" s="98">
        <f>IFERROR(((E121/F121)-1)*100,IF(E121+F121&lt;&gt;0,100,0))</f>
        <v>-66.666666666666671</v>
      </c>
    </row>
    <row r="122" spans="1:7" s="28" customFormat="1" ht="12" x14ac:dyDescent="0.2">
      <c r="A122" s="81" t="s">
        <v>34</v>
      </c>
      <c r="B122" s="82">
        <f>SUM(B119:B121)</f>
        <v>68</v>
      </c>
      <c r="C122" s="82">
        <f>SUM(C119:C121)</f>
        <v>64</v>
      </c>
      <c r="D122" s="98">
        <f>IFERROR(((B122/C122)-1)*100,IF(B122+C122&lt;&gt;0,100,0))</f>
        <v>6.25</v>
      </c>
      <c r="E122" s="82">
        <f>SUM(E119:E121)</f>
        <v>73</v>
      </c>
      <c r="F122" s="82">
        <f>SUM(F119:F121)</f>
        <v>96</v>
      </c>
      <c r="G122" s="98">
        <f>IFERROR(((E122/F122)-1)*100,IF(E122+F122&lt;&gt;0,100,0))</f>
        <v>-23.958333333333336</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3</v>
      </c>
      <c r="C125" s="66">
        <v>0</v>
      </c>
      <c r="D125" s="98">
        <f>IFERROR(((B125/C125)-1)*100,IF(B125+C125&lt;&gt;0,100,0))</f>
        <v>100</v>
      </c>
      <c r="E125" s="66">
        <v>3</v>
      </c>
      <c r="F125" s="66">
        <v>8</v>
      </c>
      <c r="G125" s="98">
        <f>IFERROR(((E125/F125)-1)*100,IF(E125+F125&lt;&gt;0,100,0))</f>
        <v>-62.5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3</v>
      </c>
      <c r="C127" s="82">
        <f>SUM(C125:C126)</f>
        <v>0</v>
      </c>
      <c r="D127" s="98">
        <f>IFERROR(((B127/C127)-1)*100,IF(B127+C127&lt;&gt;0,100,0))</f>
        <v>100</v>
      </c>
      <c r="E127" s="82">
        <f>SUM(E125:E126)</f>
        <v>3</v>
      </c>
      <c r="F127" s="82">
        <f>SUM(F125:F126)</f>
        <v>8</v>
      </c>
      <c r="G127" s="98">
        <f>IFERROR(((E127/F127)-1)*100,IF(E127+F127&lt;&gt;0,100,0))</f>
        <v>-62.5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32303</v>
      </c>
      <c r="C131" s="66">
        <v>46394</v>
      </c>
      <c r="D131" s="98">
        <f>IFERROR(((B131/C131)-1)*100,IF(B131+C131&lt;&gt;0,100,0))</f>
        <v>-30.372461956287456</v>
      </c>
      <c r="E131" s="66">
        <v>32734</v>
      </c>
      <c r="F131" s="66">
        <v>73571</v>
      </c>
      <c r="G131" s="98">
        <f>IFERROR(((E131/F131)-1)*100,IF(E131+F131&lt;&gt;0,100,0))</f>
        <v>-55.506925283059893</v>
      </c>
    </row>
    <row r="132" spans="1:7" s="16" customFormat="1" ht="12" x14ac:dyDescent="0.2">
      <c r="A132" s="79" t="s">
        <v>74</v>
      </c>
      <c r="B132" s="67">
        <v>0</v>
      </c>
      <c r="C132" s="66">
        <v>1</v>
      </c>
      <c r="D132" s="98">
        <f>IFERROR(((B132/C132)-1)*100,IF(B132+C132&lt;&gt;0,100,0))</f>
        <v>-100</v>
      </c>
      <c r="E132" s="66">
        <v>7</v>
      </c>
      <c r="F132" s="66">
        <v>5</v>
      </c>
      <c r="G132" s="98">
        <f>IFERROR(((E132/F132)-1)*100,IF(E132+F132&lt;&gt;0,100,0))</f>
        <v>39.999999999999993</v>
      </c>
    </row>
    <row r="133" spans="1:7" s="16" customFormat="1" ht="12" x14ac:dyDescent="0.2">
      <c r="A133" s="81" t="s">
        <v>34</v>
      </c>
      <c r="B133" s="82">
        <f>SUM(B130:B132)</f>
        <v>32303</v>
      </c>
      <c r="C133" s="82">
        <f>SUM(C130:C132)</f>
        <v>46395</v>
      </c>
      <c r="D133" s="98">
        <f>IFERROR(((B133/C133)-1)*100,IF(B133+C133&lt;&gt;0,100,0))</f>
        <v>-30.373962711499082</v>
      </c>
      <c r="E133" s="82">
        <f>SUM(E130:E132)</f>
        <v>32741</v>
      </c>
      <c r="F133" s="82">
        <f>SUM(F130:F132)</f>
        <v>73576</v>
      </c>
      <c r="G133" s="98">
        <f>IFERROR(((E133/F133)-1)*100,IF(E133+F133&lt;&gt;0,100,0))</f>
        <v>-55.500434924431886</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36</v>
      </c>
      <c r="C136" s="66">
        <v>0</v>
      </c>
      <c r="D136" s="98">
        <f>IFERROR(((B136/C136)-1)*100,)</f>
        <v>0</v>
      </c>
      <c r="E136" s="66">
        <v>36</v>
      </c>
      <c r="F136" s="66">
        <v>15000</v>
      </c>
      <c r="G136" s="98">
        <f>IFERROR(((E136/F136)-1)*100,)</f>
        <v>-99.76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36</v>
      </c>
      <c r="C138" s="82">
        <f>SUM(C136:C137)</f>
        <v>0</v>
      </c>
      <c r="D138" s="98">
        <f>IFERROR(((B138/C138)-1)*100,)</f>
        <v>0</v>
      </c>
      <c r="E138" s="82">
        <f>SUM(E136:E137)</f>
        <v>36</v>
      </c>
      <c r="F138" s="82">
        <f>SUM(F136:F137)</f>
        <v>15000</v>
      </c>
      <c r="G138" s="98">
        <f>IFERROR(((E138/F138)-1)*100,)</f>
        <v>-99.76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3147220.76511</v>
      </c>
      <c r="C142" s="66">
        <v>4600427.8029699996</v>
      </c>
      <c r="D142" s="98">
        <f>IFERROR(((B142/C142)-1)*100,IF(B142+C142&lt;&gt;0,100,0))</f>
        <v>-31.588519592065346</v>
      </c>
      <c r="E142" s="66">
        <v>3191661.4729900002</v>
      </c>
      <c r="F142" s="66">
        <v>7409090.9407200003</v>
      </c>
      <c r="G142" s="98">
        <f>IFERROR(((E142/F142)-1)*100,IF(E142+F142&lt;&gt;0,100,0))</f>
        <v>-56.922360671148134</v>
      </c>
    </row>
    <row r="143" spans="1:7" s="32" customFormat="1" x14ac:dyDescent="0.2">
      <c r="A143" s="79" t="s">
        <v>74</v>
      </c>
      <c r="B143" s="67">
        <v>0</v>
      </c>
      <c r="C143" s="66">
        <v>6419.56</v>
      </c>
      <c r="D143" s="98">
        <f>IFERROR(((B143/C143)-1)*100,IF(B143+C143&lt;&gt;0,100,0))</f>
        <v>-100</v>
      </c>
      <c r="E143" s="66">
        <v>18161.29</v>
      </c>
      <c r="F143" s="66">
        <v>32082.16</v>
      </c>
      <c r="G143" s="98">
        <f>IFERROR(((E143/F143)-1)*100,IF(E143+F143&lt;&gt;0,100,0))</f>
        <v>-43.391311557575918</v>
      </c>
    </row>
    <row r="144" spans="1:7" s="16" customFormat="1" ht="12" x14ac:dyDescent="0.2">
      <c r="A144" s="81" t="s">
        <v>34</v>
      </c>
      <c r="B144" s="82">
        <f>SUM(B141:B143)</f>
        <v>3147220.76511</v>
      </c>
      <c r="C144" s="82">
        <f>SUM(C141:C143)</f>
        <v>4606847.3629699992</v>
      </c>
      <c r="D144" s="98">
        <f>IFERROR(((B144/C144)-1)*100,IF(B144+C144&lt;&gt;0,100,0))</f>
        <v>-31.683849775282958</v>
      </c>
      <c r="E144" s="82">
        <f>SUM(E141:E143)</f>
        <v>3209822.7629900002</v>
      </c>
      <c r="F144" s="82">
        <f>SUM(F141:F143)</f>
        <v>7441173.1007200005</v>
      </c>
      <c r="G144" s="98">
        <f>IFERROR(((E144/F144)-1)*100,IF(E144+F144&lt;&gt;0,100,0))</f>
        <v>-56.864022385402905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7.91568</v>
      </c>
      <c r="C147" s="66">
        <v>0</v>
      </c>
      <c r="D147" s="98">
        <f>IFERROR(((B147/C147)-1)*100,IF(B147+C147&lt;&gt;0,100,0))</f>
        <v>100</v>
      </c>
      <c r="E147" s="66">
        <v>7.91568</v>
      </c>
      <c r="F147" s="66">
        <v>4852.5</v>
      </c>
      <c r="G147" s="98">
        <f>IFERROR(((E147/F147)-1)*100,IF(E147+F147&lt;&gt;0,100,0))</f>
        <v>-99.836874188562604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7.91568</v>
      </c>
      <c r="C149" s="82">
        <f>SUM(C147:C148)</f>
        <v>0</v>
      </c>
      <c r="D149" s="98">
        <f>IFERROR(((B149/C149)-1)*100,IF(B149+C149&lt;&gt;0,100,0))</f>
        <v>100</v>
      </c>
      <c r="E149" s="82">
        <f>SUM(E147:E148)</f>
        <v>7.91568</v>
      </c>
      <c r="F149" s="82">
        <f>SUM(F147:F148)</f>
        <v>4852.5</v>
      </c>
      <c r="G149" s="98">
        <f>IFERROR(((E149/F149)-1)*100,IF(E149+F149&lt;&gt;0,100,0))</f>
        <v>-99.836874188562604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935806</v>
      </c>
      <c r="C153" s="66">
        <v>840199</v>
      </c>
      <c r="D153" s="98">
        <f>IFERROR(((B153/C153)-1)*100,IF(B153+C153&lt;&gt;0,100,0))</f>
        <v>11.379089953689547</v>
      </c>
      <c r="E153" s="78"/>
      <c r="F153" s="78"/>
      <c r="G153" s="65"/>
    </row>
    <row r="154" spans="1:7" s="16" customFormat="1" ht="12" x14ac:dyDescent="0.2">
      <c r="A154" s="79" t="s">
        <v>74</v>
      </c>
      <c r="B154" s="67">
        <v>2710</v>
      </c>
      <c r="C154" s="66">
        <v>2089</v>
      </c>
      <c r="D154" s="98">
        <f>IFERROR(((B154/C154)-1)*100,IF(B154+C154&lt;&gt;0,100,0))</f>
        <v>29.727142173288644</v>
      </c>
      <c r="E154" s="78"/>
      <c r="F154" s="78"/>
      <c r="G154" s="65"/>
    </row>
    <row r="155" spans="1:7" s="28" customFormat="1" ht="12" x14ac:dyDescent="0.2">
      <c r="A155" s="81" t="s">
        <v>34</v>
      </c>
      <c r="B155" s="82">
        <f>SUM(B152:B154)</f>
        <v>938516</v>
      </c>
      <c r="C155" s="82">
        <f>SUM(C152:C154)</f>
        <v>842288</v>
      </c>
      <c r="D155" s="98">
        <f>IFERROR(((B155/C155)-1)*100,IF(B155+C155&lt;&gt;0,100,0))</f>
        <v>11.424595862697796</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275198</v>
      </c>
      <c r="C158" s="66">
        <v>140000</v>
      </c>
      <c r="D158" s="98">
        <f>IFERROR(((B158/C158)-1)*100,IF(B158+C158&lt;&gt;0,100,0))</f>
        <v>96.57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275198</v>
      </c>
      <c r="C160" s="82">
        <f>SUM(C158:C159)</f>
        <v>140000</v>
      </c>
      <c r="D160" s="98">
        <f>IFERROR(((B160/C160)-1)*100,IF(B160+C160&lt;&gt;0,100,0))</f>
        <v>96.57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8574</v>
      </c>
      <c r="C168" s="113">
        <v>8396</v>
      </c>
      <c r="D168" s="111">
        <f>IFERROR(((B168/C168)-1)*100,IF(B168+C168&lt;&gt;0,100,0))</f>
        <v>2.1200571700809911</v>
      </c>
      <c r="E168" s="113">
        <v>11529</v>
      </c>
      <c r="F168" s="113">
        <v>12787</v>
      </c>
      <c r="G168" s="111">
        <f>IFERROR(((E168/F168)-1)*100,IF(E168+F168&lt;&gt;0,100,0))</f>
        <v>-9.8381168374130024</v>
      </c>
    </row>
    <row r="169" spans="1:7" x14ac:dyDescent="0.2">
      <c r="A169" s="101" t="s">
        <v>32</v>
      </c>
      <c r="B169" s="112">
        <v>42642</v>
      </c>
      <c r="C169" s="113">
        <v>46909</v>
      </c>
      <c r="D169" s="111">
        <f t="shared" ref="D169:D171" si="5">IFERROR(((B169/C169)-1)*100,IF(B169+C169&lt;&gt;0,100,0))</f>
        <v>-9.0963354580144475</v>
      </c>
      <c r="E169" s="113">
        <v>56063</v>
      </c>
      <c r="F169" s="113">
        <v>71836</v>
      </c>
      <c r="G169" s="111">
        <f>IFERROR(((E169/F169)-1)*100,IF(E169+F169&lt;&gt;0,100,0))</f>
        <v>-21.956957514338214</v>
      </c>
    </row>
    <row r="170" spans="1:7" x14ac:dyDescent="0.2">
      <c r="A170" s="101" t="s">
        <v>92</v>
      </c>
      <c r="B170" s="112">
        <v>11087289</v>
      </c>
      <c r="C170" s="113">
        <v>12369186</v>
      </c>
      <c r="D170" s="111">
        <f t="shared" si="5"/>
        <v>-10.363632659416711</v>
      </c>
      <c r="E170" s="113">
        <v>14351127</v>
      </c>
      <c r="F170" s="113">
        <v>19088763</v>
      </c>
      <c r="G170" s="111">
        <f>IFERROR(((E170/F170)-1)*100,IF(E170+F170&lt;&gt;0,100,0))</f>
        <v>-24.81897857917771</v>
      </c>
    </row>
    <row r="171" spans="1:7" x14ac:dyDescent="0.2">
      <c r="A171" s="101" t="s">
        <v>93</v>
      </c>
      <c r="B171" s="112">
        <v>113710</v>
      </c>
      <c r="C171" s="113">
        <v>108938</v>
      </c>
      <c r="D171" s="111">
        <f t="shared" si="5"/>
        <v>4.3804732967375859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459</v>
      </c>
      <c r="C174" s="113">
        <v>1256</v>
      </c>
      <c r="D174" s="111">
        <f t="shared" ref="D174:D177" si="6">IFERROR(((B174/C174)-1)*100,IF(B174+C174&lt;&gt;0,100,0))</f>
        <v>-63.455414012738856</v>
      </c>
      <c r="E174" s="113">
        <v>554</v>
      </c>
      <c r="F174" s="113">
        <v>1747</v>
      </c>
      <c r="G174" s="111">
        <f t="shared" ref="G174" si="7">IFERROR(((E174/F174)-1)*100,IF(E174+F174&lt;&gt;0,100,0))</f>
        <v>-68.288494562106465</v>
      </c>
    </row>
    <row r="175" spans="1:7" x14ac:dyDescent="0.2">
      <c r="A175" s="101" t="s">
        <v>32</v>
      </c>
      <c r="B175" s="112">
        <v>4733</v>
      </c>
      <c r="C175" s="113">
        <v>7599</v>
      </c>
      <c r="D175" s="111">
        <f t="shared" si="6"/>
        <v>-37.715488880115799</v>
      </c>
      <c r="E175" s="113">
        <v>5368</v>
      </c>
      <c r="F175" s="113">
        <v>11820</v>
      </c>
      <c r="G175" s="111">
        <f t="shared" ref="G175" si="8">IFERROR(((E175/F175)-1)*100,IF(E175+F175&lt;&gt;0,100,0))</f>
        <v>-54.585448392554994</v>
      </c>
    </row>
    <row r="176" spans="1:7" x14ac:dyDescent="0.2">
      <c r="A176" s="101" t="s">
        <v>92</v>
      </c>
      <c r="B176" s="112">
        <v>38050</v>
      </c>
      <c r="C176" s="113">
        <v>332194</v>
      </c>
      <c r="D176" s="111">
        <f t="shared" si="6"/>
        <v>-88.545849714323552</v>
      </c>
      <c r="E176" s="113">
        <v>43112</v>
      </c>
      <c r="F176" s="113">
        <v>449194</v>
      </c>
      <c r="G176" s="111">
        <f t="shared" ref="G176" si="9">IFERROR(((E176/F176)-1)*100,IF(E176+F176&lt;&gt;0,100,0))</f>
        <v>-90.402365125090725</v>
      </c>
    </row>
    <row r="177" spans="1:7" x14ac:dyDescent="0.2">
      <c r="A177" s="101" t="s">
        <v>93</v>
      </c>
      <c r="B177" s="112">
        <v>44684</v>
      </c>
      <c r="C177" s="113">
        <v>73301</v>
      </c>
      <c r="D177" s="111">
        <f t="shared" si="6"/>
        <v>-39.040395083286718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2020-01-13T14:00:00+00:00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B50EADDE-6D9E-4813-8756-FD70C2420D37}"/>
</file>

<file path=customXml/itemProps2.xml><?xml version="1.0" encoding="utf-8"?>
<ds:datastoreItem xmlns:ds="http://schemas.openxmlformats.org/officeDocument/2006/customXml" ds:itemID="{C211E773-F9C9-4D5C-9686-4DAA84612E7A}"/>
</file>

<file path=customXml/itemProps3.xml><?xml version="1.0" encoding="utf-8"?>
<ds:datastoreItem xmlns:ds="http://schemas.openxmlformats.org/officeDocument/2006/customXml" ds:itemID="{6B1B9D6C-A4B9-45A3-963B-14882F2506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2020-01-13T14:17:44Z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