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<sst xmlns="http://schemas.openxmlformats.org/spreadsheetml/2006/main" count="265" uniqueCount="100">
  <si>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</si>
  <si>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</si>
  <si>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</si>
  <si>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</si>
  <si>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</si>
  <si>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</si>
  <si>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</si>
  <si>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</si>
  <si>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</si>
  <si>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</si>
  <si>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</si>
  <si>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</si>
  <si>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</si>
  <si>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</si>
  <si>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</si>
  <si>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</si>
  <si>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</si>
  <si>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</si>
  <si>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</si>
  <si>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</si>
  <si>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</si>
  <si>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</si>
  <si>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</si>
  <si>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</si>
  <si>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</si>
  <si>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</si>
  <si>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</si>
  <si>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</si>
  <si>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</si>
  <si>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</si>
  <si>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</si>
  <si>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</si>
  <si>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</si>
  <si>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</si>
  <si>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</si>
  <si>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</si>
  <si>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</si>
  <si>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</si>
  <si>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</si>
  <si>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</si>
  <si>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</si>
  <si>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</si>
  <si>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</si>
  <si>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</si>
  <si>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</si>
  <si>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</si>
  <si>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</si>
  <si>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</si>
  <si>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</si>
  <si>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</si>
  <si>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</si>
  <si>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</si>
  <si>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</si>
  <si>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</si>
  <si>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</si>
  <si>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</si>
  <si>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</si>
  <si>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</si>
  <si>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</si>
  <si>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</si>
  <si>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</si>
  <si>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</si>
  <si>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</si>
  <si>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</si>
  <si>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</si>
  <si>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</si>
  <si>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</si>
  <si>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</si>
  <si>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</si>
  <si>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</si>
  <si>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</si>
  <si>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</si>
  <si>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</si>
  <si>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</si>
  <si>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</si>
  <si>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</si>
  <si>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</si>
  <si>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</si>
  <si>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</si>
  <si>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</si>
  <si>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</si>
  <si>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</si>
  <si>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</si>
  <si>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</si>
  <si>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</si>
  <si>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</si>
  <si>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</si>
  <si>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</si>
  <si>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</si>
  <si>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</si>
  <si>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</si>
  <si>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</si>
  <si>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</si>
  <si>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</si>
  <si>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</si>
  <si>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</si>
  <si>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</si>
  <si>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3 April 2020</t>
  </si>
  <si>
    <t>03.04.2020</t>
  </si>
  <si>
    <t>05.04.2019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</si>
</sst>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2229397</v>
      </c>
      <c r="C11" s="67">
        <v>1488515</v>
      </c>
      <c r="D11" s="98">
        <f>IFERROR(((B11/C11)-1)*100,IF(B11+C11&lt;&gt;0,100,0))</f>
        <v>49.773230367178023</v>
      </c>
      <c r="E11" s="67">
        <v>27251135</v>
      </c>
      <c r="F11" s="67">
        <v>19330219</v>
      </c>
      <c r="G11" s="98">
        <f>IFERROR(((E11/F11)-1)*100,IF(E11+F11&lt;&gt;0,100,0))</f>
        <v>40.976855978713942</v>
      </c>
    </row>
    <row r="12" spans="1:7" s="16" customFormat="1" ht="12" x14ac:dyDescent="0.2">
      <c r="A12" s="64" t="s">
        <v>9</v>
      </c>
      <c r="B12" s="67">
        <v>2480915.389</v>
      </c>
      <c r="C12" s="67">
        <v>1452712.959</v>
      </c>
      <c r="D12" s="98">
        <f>IFERROR(((B12/C12)-1)*100,IF(B12+C12&lt;&gt;0,100,0))</f>
        <v>70.778086175246941</v>
      </c>
      <c r="E12" s="67">
        <v>29748201.465</v>
      </c>
      <c r="F12" s="67">
        <v>21751730.050000001</v>
      </c>
      <c r="G12" s="98">
        <f>IFERROR(((E12/F12)-1)*100,IF(E12+F12&lt;&gt;0,100,0))</f>
        <v>36.762461636930801</v>
      </c>
    </row>
    <row r="13" spans="1:7" s="16" customFormat="1" ht="12" x14ac:dyDescent="0.2">
      <c r="A13" s="64" t="s">
        <v>10</v>
      </c>
      <c r="B13" s="67">
        <v>115663107.558823</v>
      </c>
      <c r="C13" s="67">
        <v>98170520.675445706</v>
      </c>
      <c r="D13" s="98">
        <f>IFERROR(((B13/C13)-1)*100,IF(B13+C13&lt;&gt;0,100,0))</f>
        <v>17.818574010835952</v>
      </c>
      <c r="E13" s="67">
        <v>1651584513.5545001</v>
      </c>
      <c r="F13" s="67">
        <v>1319911318.3410299</v>
      </c>
      <c r="G13" s="98">
        <f>IFERROR(((E13/F13)-1)*100,IF(E13+F13&lt;&gt;0,100,0))</f>
        <v>25.128445419374358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482</v>
      </c>
      <c r="C16" s="67">
        <v>1257</v>
      </c>
      <c r="D16" s="98">
        <f>IFERROR(((B16/C16)-1)*100,IF(B16+C16&lt;&gt;0,100,0))</f>
        <v>-61.654733492442325</v>
      </c>
      <c r="E16" s="67">
        <v>6810</v>
      </c>
      <c r="F16" s="67">
        <v>12036</v>
      </c>
      <c r="G16" s="98">
        <f>IFERROR(((E16/F16)-1)*100,IF(E16+F16&lt;&gt;0,100,0))</f>
        <v>-43.419740777667002</v>
      </c>
    </row>
    <row r="17" spans="1:7" s="16" customFormat="1" ht="12" x14ac:dyDescent="0.2">
      <c r="A17" s="64" t="s">
        <v>9</v>
      </c>
      <c r="B17" s="67">
        <v>258973.07800000001</v>
      </c>
      <c r="C17" s="67">
        <v>199346.851</v>
      </c>
      <c r="D17" s="98">
        <f>IFERROR(((B17/C17)-1)*100,IF(B17+C17&lt;&gt;0,100,0))</f>
        <v>29.910794527674778</v>
      </c>
      <c r="E17" s="67">
        <v>3225419.6740000001</v>
      </c>
      <c r="F17" s="67">
        <v>2399389.4750000001</v>
      </c>
      <c r="G17" s="98">
        <f>IFERROR(((E17/F17)-1)*100,IF(E17+F17&lt;&gt;0,100,0))</f>
        <v>34.426682604332079</v>
      </c>
    </row>
    <row r="18" spans="1:7" s="16" customFormat="1" ht="12" x14ac:dyDescent="0.2">
      <c r="A18" s="64" t="s">
        <v>10</v>
      </c>
      <c r="B18" s="67">
        <v>7661604.1606436698</v>
      </c>
      <c r="C18" s="67">
        <v>7937318.1729657603</v>
      </c>
      <c r="D18" s="98">
        <f>IFERROR(((B18/C18)-1)*100,IF(B18+C18&lt;&gt;0,100,0))</f>
        <v>-3.473641931870175</v>
      </c>
      <c r="E18" s="67">
        <v>116911658.62634</v>
      </c>
      <c r="F18" s="67">
        <v>80545061.810572296</v>
      </c>
      <c r="G18" s="98">
        <f>IFERROR(((E18/F18)-1)*100,IF(E18+F18&lt;&gt;0,100,0))</f>
        <v>45.150622518976391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18333033.774530001</v>
      </c>
      <c r="C24" s="66">
        <v>16467946.94389</v>
      </c>
      <c r="D24" s="65">
        <f>B24-C24</f>
        <v>1865086.8306400012</v>
      </c>
      <c r="E24" s="67">
        <v>258668327.64057001</v>
      </c>
      <c r="F24" s="67">
        <v>252522293.60486001</v>
      </c>
      <c r="G24" s="65">
        <f>E24-F24</f>
        <v>6146034.035710007</v>
      </c>
    </row>
    <row r="25" spans="1:7" s="16" customFormat="1" ht="12" x14ac:dyDescent="0.2">
      <c r="A25" s="68" t="s">
        <v>15</v>
      </c>
      <c r="B25" s="66">
        <v>21775755.8585</v>
      </c>
      <c r="C25" s="66">
        <v>18030976.00107</v>
      </c>
      <c r="D25" s="65">
        <f>B25-C25</f>
        <v>3744779.8574299999</v>
      </c>
      <c r="E25" s="67">
        <v>288102011.79983997</v>
      </c>
      <c r="F25" s="67">
        <v>278749471.31629997</v>
      </c>
      <c r="G25" s="65">
        <f>E25-F25</f>
        <v>9352540.4835399985</v>
      </c>
    </row>
    <row r="26" spans="1:7" s="28" customFormat="1" ht="12" x14ac:dyDescent="0.2">
      <c r="A26" s="69" t="s">
        <v>16</v>
      </c>
      <c r="B26" s="70">
        <f>B24-B25</f>
        <v>-3442722.0839699991</v>
      </c>
      <c r="C26" s="70">
        <f>C24-C25</f>
        <v>-1563029.0571800005</v>
      </c>
      <c r="D26" s="70"/>
      <c r="E26" s="70">
        <f>E24-E25</f>
        <v>-29433684.159269959</v>
      </c>
      <c r="F26" s="70">
        <f>F24-F25</f>
        <v>-26227177.711439967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44598.698575210001</v>
      </c>
      <c r="C33" s="126">
        <v>57776.364388299997</v>
      </c>
      <c r="D33" s="98">
        <f t="shared" ref="D33:D42" si="0">IFERROR(((B33/C33)-1)*100,IF(B33+C33&lt;&gt;0,100,0))</f>
        <v>-22.808056464969507</v>
      </c>
      <c r="E33" s="64"/>
      <c r="F33" s="126">
        <v>45370.92</v>
      </c>
      <c r="G33" s="126">
        <v>42714.2</v>
      </c>
    </row>
    <row r="34" spans="1:7" s="16" customFormat="1" ht="12" x14ac:dyDescent="0.2">
      <c r="A34" s="64" t="s">
        <v>23</v>
      </c>
      <c r="B34" s="126">
        <v>48871.153712380001</v>
      </c>
      <c r="C34" s="126">
        <v>71875.769790809994</v>
      </c>
      <c r="D34" s="98">
        <f t="shared" si="0"/>
        <v>-32.00607958062016</v>
      </c>
      <c r="E34" s="64"/>
      <c r="F34" s="126">
        <v>50834.5</v>
      </c>
      <c r="G34" s="126">
        <v>47547.94</v>
      </c>
    </row>
    <row r="35" spans="1:7" s="16" customFormat="1" ht="12" x14ac:dyDescent="0.2">
      <c r="A35" s="64" t="s">
        <v>24</v>
      </c>
      <c r="B35" s="126">
        <v>30727.450562530001</v>
      </c>
      <c r="C35" s="126">
        <v>48107.96007555</v>
      </c>
      <c r="D35" s="98">
        <f t="shared" si="0"/>
        <v>-36.128136561444698</v>
      </c>
      <c r="E35" s="64"/>
      <c r="F35" s="126">
        <v>30962.59</v>
      </c>
      <c r="G35" s="126">
        <v>29417.22</v>
      </c>
    </row>
    <row r="36" spans="1:7" s="16" customFormat="1" ht="12" x14ac:dyDescent="0.2">
      <c r="A36" s="64" t="s">
        <v>25</v>
      </c>
      <c r="B36" s="126">
        <v>40873.414997849999</v>
      </c>
      <c r="C36" s="126">
        <v>51517.727061669997</v>
      </c>
      <c r="D36" s="98">
        <f t="shared" si="0"/>
        <v>-20.661455135778951</v>
      </c>
      <c r="E36" s="64"/>
      <c r="F36" s="126">
        <v>41548.449999999997</v>
      </c>
      <c r="G36" s="126">
        <v>39069.53</v>
      </c>
    </row>
    <row r="37" spans="1:7" s="16" customFormat="1" ht="12" x14ac:dyDescent="0.2">
      <c r="A37" s="64" t="s">
        <v>79</v>
      </c>
      <c r="B37" s="126">
        <v>37025.133025460003</v>
      </c>
      <c r="C37" s="126">
        <v>48104.434925289999</v>
      </c>
      <c r="D37" s="98">
        <f t="shared" si="0"/>
        <v>-23.031768104202932</v>
      </c>
      <c r="E37" s="64"/>
      <c r="F37" s="126">
        <v>37702.019999999997</v>
      </c>
      <c r="G37" s="126">
        <v>34759.879999999997</v>
      </c>
    </row>
    <row r="38" spans="1:7" s="16" customFormat="1" ht="12" x14ac:dyDescent="0.2">
      <c r="A38" s="64" t="s">
        <v>26</v>
      </c>
      <c r="B38" s="126">
        <v>65055.501471980002</v>
      </c>
      <c r="C38" s="126">
        <v>70278.380490790005</v>
      </c>
      <c r="D38" s="98">
        <f t="shared" si="0"/>
        <v>-7.4317008763377324</v>
      </c>
      <c r="E38" s="64"/>
      <c r="F38" s="126">
        <v>66444.789999999994</v>
      </c>
      <c r="G38" s="126">
        <v>62168.92</v>
      </c>
    </row>
    <row r="39" spans="1:7" s="16" customFormat="1" ht="12" x14ac:dyDescent="0.2">
      <c r="A39" s="64" t="s">
        <v>27</v>
      </c>
      <c r="B39" s="126">
        <v>9143.8443857000002</v>
      </c>
      <c r="C39" s="126">
        <v>16836.960490910002</v>
      </c>
      <c r="D39" s="98">
        <f t="shared" si="0"/>
        <v>-45.691834398277464</v>
      </c>
      <c r="E39" s="64"/>
      <c r="F39" s="126">
        <v>9735.8700000000008</v>
      </c>
      <c r="G39" s="126">
        <v>8613.66</v>
      </c>
    </row>
    <row r="40" spans="1:7" s="16" customFormat="1" ht="12" x14ac:dyDescent="0.2">
      <c r="A40" s="64" t="s">
        <v>28</v>
      </c>
      <c r="B40" s="126">
        <v>61397.824642270003</v>
      </c>
      <c r="C40" s="126">
        <v>75621.647966329998</v>
      </c>
      <c r="D40" s="98">
        <f t="shared" si="0"/>
        <v>-18.809195126761914</v>
      </c>
      <c r="E40" s="64"/>
      <c r="F40" s="126">
        <v>63270.22</v>
      </c>
      <c r="G40" s="126">
        <v>58492.65</v>
      </c>
    </row>
    <row r="41" spans="1:7" s="16" customFormat="1" ht="12" x14ac:dyDescent="0.2">
      <c r="A41" s="64" t="s">
        <v>29</v>
      </c>
      <c r="B41" s="126">
        <v>3202.9025780100001</v>
      </c>
      <c r="C41" s="126">
        <v>1538.6628029799999</v>
      </c>
      <c r="D41" s="98">
        <f t="shared" si="0"/>
        <v>108.16143548845072</v>
      </c>
      <c r="E41" s="64"/>
      <c r="F41" s="126">
        <v>3233.92</v>
      </c>
      <c r="G41" s="126">
        <v>2679.13</v>
      </c>
    </row>
    <row r="42" spans="1:7" s="16" customFormat="1" ht="12" x14ac:dyDescent="0.2">
      <c r="A42" s="64" t="s">
        <v>78</v>
      </c>
      <c r="B42" s="126">
        <v>796.03764168999999</v>
      </c>
      <c r="C42" s="126">
        <v>901.18735059999995</v>
      </c>
      <c r="D42" s="98">
        <f t="shared" si="0"/>
        <v>-11.667907770786234</v>
      </c>
      <c r="E42" s="64"/>
      <c r="F42" s="126">
        <v>810.51</v>
      </c>
      <c r="G42" s="126">
        <v>785.89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14663.8832447574</v>
      </c>
      <c r="D48" s="72"/>
      <c r="E48" s="127">
        <v>16420.749325120501</v>
      </c>
      <c r="F48" s="72"/>
      <c r="G48" s="98">
        <f>IFERROR(((C48/E48)-1)*100,IF(C48+E48&lt;&gt;0,100,0))</f>
        <v>-10.699061568861801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5366</v>
      </c>
      <c r="D54" s="75"/>
      <c r="E54" s="128">
        <v>1205243</v>
      </c>
      <c r="F54" s="128">
        <v>123190435.89</v>
      </c>
      <c r="G54" s="128">
        <v>9599974.8000000007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9208</v>
      </c>
      <c r="C68" s="66">
        <v>7885</v>
      </c>
      <c r="D68" s="98">
        <f>IFERROR(((B68/C68)-1)*100,IF(B68+C68&lt;&gt;0,100,0))</f>
        <v>16.778693722257444</v>
      </c>
      <c r="E68" s="66">
        <v>98634</v>
      </c>
      <c r="F68" s="66">
        <v>75512</v>
      </c>
      <c r="G68" s="98">
        <f>IFERROR(((E68/F68)-1)*100,IF(E68+F68&lt;&gt;0,100,0))</f>
        <v>30.620298760461907</v>
      </c>
    </row>
    <row r="69" spans="1:7" s="16" customFormat="1" ht="12" x14ac:dyDescent="0.2">
      <c r="A69" s="79" t="s">
        <v>54</v>
      </c>
      <c r="B69" s="67">
        <v>228919704.65099999</v>
      </c>
      <c r="C69" s="66">
        <v>226225519.45500001</v>
      </c>
      <c r="D69" s="98">
        <f>IFERROR(((B69/C69)-1)*100,IF(B69+C69&lt;&gt;0,100,0))</f>
        <v>1.1909289466946804</v>
      </c>
      <c r="E69" s="66">
        <v>3466150624.2119999</v>
      </c>
      <c r="F69" s="66">
        <v>2404602358.2989998</v>
      </c>
      <c r="G69" s="98">
        <f>IFERROR(((E69/F69)-1)*100,IF(E69+F69&lt;&gt;0,100,0))</f>
        <v>44.146520203196204</v>
      </c>
    </row>
    <row r="70" spans="1:7" s="62" customFormat="1" ht="12" x14ac:dyDescent="0.2">
      <c r="A70" s="79" t="s">
        <v>55</v>
      </c>
      <c r="B70" s="67">
        <v>204648327.60676</v>
      </c>
      <c r="C70" s="66">
        <v>229157416.54412001</v>
      </c>
      <c r="D70" s="98">
        <f>IFERROR(((B70/C70)-1)*100,IF(B70+C70&lt;&gt;0,100,0))</f>
        <v>-10.695306879863187</v>
      </c>
      <c r="E70" s="66">
        <v>3368987333.2513199</v>
      </c>
      <c r="F70" s="66">
        <v>2421208930.1297998</v>
      </c>
      <c r="G70" s="98">
        <f>IFERROR(((E70/F70)-1)*100,IF(E70+F70&lt;&gt;0,100,0))</f>
        <v>39.144841708092912</v>
      </c>
    </row>
    <row r="71" spans="1:7" s="16" customFormat="1" ht="12" x14ac:dyDescent="0.2">
      <c r="A71" s="79" t="s">
        <v>94</v>
      </c>
      <c r="B71" s="98">
        <f>IFERROR(B69/B68/1000,)</f>
        <v>24.860958367832318</v>
      </c>
      <c r="C71" s="98">
        <f>IFERROR(C69/C68/1000,)</f>
        <v>28.690617559289791</v>
      </c>
      <c r="D71" s="98">
        <f>IFERROR(((B71/C71)-1)*100,IF(B71+C71&lt;&gt;0,100,0))</f>
        <v>-13.348123941715084</v>
      </c>
      <c r="E71" s="98">
        <f>IFERROR(E69/E68/1000,)</f>
        <v>35.141539674067765</v>
      </c>
      <c r="F71" s="98">
        <f>IFERROR(F69/F68/1000,)</f>
        <v>31.843976563976582</v>
      </c>
      <c r="G71" s="98">
        <f>IFERROR(((E71/F71)-1)*100,IF(E71+F71&lt;&gt;0,100,0))</f>
        <v>10.355374754990688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2907</v>
      </c>
      <c r="C74" s="66">
        <v>3950</v>
      </c>
      <c r="D74" s="98">
        <f>IFERROR(((B74/C74)-1)*100,IF(B74+C74&lt;&gt;0,100,0))</f>
        <v>-26.405063291139243</v>
      </c>
      <c r="E74" s="66">
        <v>49697</v>
      </c>
      <c r="F74" s="66">
        <v>47292</v>
      </c>
      <c r="G74" s="98">
        <f>IFERROR(((E74/F74)-1)*100,IF(E74+F74&lt;&gt;0,100,0))</f>
        <v>5.0854267106487328</v>
      </c>
    </row>
    <row r="75" spans="1:7" s="16" customFormat="1" ht="12" x14ac:dyDescent="0.2">
      <c r="A75" s="79" t="s">
        <v>54</v>
      </c>
      <c r="B75" s="67">
        <v>478705863.37</v>
      </c>
      <c r="C75" s="66">
        <v>560488648.00800002</v>
      </c>
      <c r="D75" s="98">
        <f>IFERROR(((B75/C75)-1)*100,IF(B75+C75&lt;&gt;0,100,0))</f>
        <v>-14.591336493372243</v>
      </c>
      <c r="E75" s="66">
        <v>6869614805.9069996</v>
      </c>
      <c r="F75" s="66">
        <v>6550137531.5</v>
      </c>
      <c r="G75" s="98">
        <f>IFERROR(((E75/F75)-1)*100,IF(E75+F75&lt;&gt;0,100,0))</f>
        <v>4.8774132278996296</v>
      </c>
    </row>
    <row r="76" spans="1:7" s="16" customFormat="1" ht="12" x14ac:dyDescent="0.2">
      <c r="A76" s="79" t="s">
        <v>55</v>
      </c>
      <c r="B76" s="67">
        <v>437473046.61124998</v>
      </c>
      <c r="C76" s="66">
        <v>549400705.69163001</v>
      </c>
      <c r="D76" s="98">
        <f>IFERROR(((B76/C76)-1)*100,IF(B76+C76&lt;&gt;0,100,0))</f>
        <v>-20.372682073547111</v>
      </c>
      <c r="E76" s="66">
        <v>6892711839.2994003</v>
      </c>
      <c r="F76" s="66">
        <v>6304169506.1802998</v>
      </c>
      <c r="G76" s="98">
        <f>IFERROR(((E76/F76)-1)*100,IF(E76+F76&lt;&gt;0,100,0))</f>
        <v>9.3357631412372744</v>
      </c>
    </row>
    <row r="77" spans="1:7" s="16" customFormat="1" ht="12" x14ac:dyDescent="0.2">
      <c r="A77" s="79" t="s">
        <v>94</v>
      </c>
      <c r="B77" s="98">
        <f>IFERROR(B75/B74/1000,)</f>
        <v>164.67349961128309</v>
      </c>
      <c r="C77" s="98">
        <f>IFERROR(C75/C74/1000,)</f>
        <v>141.89586025518989</v>
      </c>
      <c r="D77" s="98">
        <f>IFERROR(((B77/C77)-1)*100,IF(B77+C77&lt;&gt;0,100,0))</f>
        <v>16.052363553897344</v>
      </c>
      <c r="E77" s="98">
        <f>IFERROR(E75/E74/1000,)</f>
        <v>138.22996973473246</v>
      </c>
      <c r="F77" s="98">
        <f>IFERROR(F75/F74/1000,)</f>
        <v>138.50413455764189</v>
      </c>
      <c r="G77" s="98">
        <f>IFERROR(((E77/F77)-1)*100,IF(E77+F77&lt;&gt;0,100,0))</f>
        <v>-0.19794703153451776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473</v>
      </c>
      <c r="C80" s="66">
        <v>224</v>
      </c>
      <c r="D80" s="98">
        <f>IFERROR(((B80/C80)-1)*100,IF(B80+C80&lt;&gt;0,100,0))</f>
        <v>111.16071428571428</v>
      </c>
      <c r="E80" s="66">
        <v>3748</v>
      </c>
      <c r="F80" s="66">
        <v>2538</v>
      </c>
      <c r="G80" s="98">
        <f>IFERROR(((E80/F80)-1)*100,IF(E80+F80&lt;&gt;0,100,0))</f>
        <v>47.675334909377455</v>
      </c>
    </row>
    <row r="81" spans="1:7" s="16" customFormat="1" ht="12" x14ac:dyDescent="0.2">
      <c r="A81" s="79" t="s">
        <v>54</v>
      </c>
      <c r="B81" s="67">
        <v>37183903.714000002</v>
      </c>
      <c r="C81" s="66">
        <v>16784616.603999998</v>
      </c>
      <c r="D81" s="98">
        <f>IFERROR(((B81/C81)-1)*100,IF(B81+C81&lt;&gt;0,100,0))</f>
        <v>121.53561556561607</v>
      </c>
      <c r="E81" s="66">
        <v>318706857.208</v>
      </c>
      <c r="F81" s="66">
        <v>178323773.586</v>
      </c>
      <c r="G81" s="98">
        <f>IFERROR(((E81/F81)-1)*100,IF(E81+F81&lt;&gt;0,100,0))</f>
        <v>78.723706210881431</v>
      </c>
    </row>
    <row r="82" spans="1:7" s="16" customFormat="1" ht="12" x14ac:dyDescent="0.2">
      <c r="A82" s="79" t="s">
        <v>55</v>
      </c>
      <c r="B82" s="67">
        <v>5300929.4280502899</v>
      </c>
      <c r="C82" s="66">
        <v>9560111.57755908</v>
      </c>
      <c r="D82" s="98">
        <f>IFERROR(((B82/C82)-1)*100,IF(B82+C82&lt;&gt;0,100,0))</f>
        <v>-44.55159455990637</v>
      </c>
      <c r="E82" s="66">
        <v>95540806.702798799</v>
      </c>
      <c r="F82" s="66">
        <v>70770770.630839795</v>
      </c>
      <c r="G82" s="98">
        <f>IFERROR(((E82/F82)-1)*100,IF(E82+F82&lt;&gt;0,100,0))</f>
        <v>35.000376357587612</v>
      </c>
    </row>
    <row r="83" spans="1:7" s="32" customFormat="1" x14ac:dyDescent="0.2">
      <c r="A83" s="79" t="s">
        <v>94</v>
      </c>
      <c r="B83" s="98">
        <f>IFERROR(B81/B80/1000,)</f>
        <v>78.612904257928122</v>
      </c>
      <c r="C83" s="98">
        <f>IFERROR(C81/C80/1000,)</f>
        <v>74.931324125000003</v>
      </c>
      <c r="D83" s="98">
        <f>IFERROR(((B83/C83)-1)*100,IF(B83+C83&lt;&gt;0,100,0))</f>
        <v>4.9132724877336109</v>
      </c>
      <c r="E83" s="98">
        <f>IFERROR(E81/E80/1000,)</f>
        <v>85.033846640341523</v>
      </c>
      <c r="F83" s="98">
        <f>IFERROR(F81/F80/1000,)</f>
        <v>70.26153411583924</v>
      </c>
      <c r="G83" s="98">
        <f>IFERROR(((E83/F83)-1)*100,IF(E83+F83&lt;&gt;0,100,0))</f>
        <v>21.024750897336464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12588</v>
      </c>
      <c r="C86" s="64">
        <f>C68+C74+C80</f>
        <v>12059</v>
      </c>
      <c r="D86" s="98">
        <f>IFERROR(((B86/C86)-1)*100,IF(B86+C86&lt;&gt;0,100,0))</f>
        <v>4.3867650717306583</v>
      </c>
      <c r="E86" s="64">
        <f>E68+E74+E80</f>
        <v>152079</v>
      </c>
      <c r="F86" s="64">
        <f>F68+F74+F80</f>
        <v>125342</v>
      </c>
      <c r="G86" s="98">
        <f>IFERROR(((E86/F86)-1)*100,IF(E86+F86&lt;&gt;0,100,0))</f>
        <v>21.331237733560982</v>
      </c>
    </row>
    <row r="87" spans="1:7" s="62" customFormat="1" ht="12" x14ac:dyDescent="0.2">
      <c r="A87" s="79" t="s">
        <v>54</v>
      </c>
      <c r="B87" s="64">
        <f t="shared" ref="B87:C87" si="1">B69+B75+B81</f>
        <v>744809471.73500001</v>
      </c>
      <c r="C87" s="64">
        <f t="shared" si="1"/>
        <v>803498784.06700003</v>
      </c>
      <c r="D87" s="98">
        <f>IFERROR(((B87/C87)-1)*100,IF(B87+C87&lt;&gt;0,100,0))</f>
        <v>-7.3042191843698205</v>
      </c>
      <c r="E87" s="64">
        <f t="shared" ref="E87:F87" si="2">E69+E75+E81</f>
        <v>10654472287.327</v>
      </c>
      <c r="F87" s="64">
        <f t="shared" si="2"/>
        <v>9133063663.3850002</v>
      </c>
      <c r="G87" s="98">
        <f>IFERROR(((E87/F87)-1)*100,IF(E87+F87&lt;&gt;0,100,0))</f>
        <v>16.658250506250361</v>
      </c>
    </row>
    <row r="88" spans="1:7" s="62" customFormat="1" ht="12" x14ac:dyDescent="0.2">
      <c r="A88" s="79" t="s">
        <v>55</v>
      </c>
      <c r="B88" s="64">
        <f t="shared" ref="B88:C88" si="3">B70+B76+B82</f>
        <v>647422303.64606023</v>
      </c>
      <c r="C88" s="64">
        <f t="shared" si="3"/>
        <v>788118233.81330907</v>
      </c>
      <c r="D88" s="98">
        <f>IFERROR(((B88/C88)-1)*100,IF(B88+C88&lt;&gt;0,100,0))</f>
        <v>-17.852134886727811</v>
      </c>
      <c r="E88" s="64">
        <f t="shared" ref="E88:F88" si="4">E70+E76+E82</f>
        <v>10357239979.253519</v>
      </c>
      <c r="F88" s="64">
        <f t="shared" si="4"/>
        <v>8796149206.9409409</v>
      </c>
      <c r="G88" s="98">
        <f>IFERROR(((E88/F88)-1)*100,IF(E88+F88&lt;&gt;0,100,0))</f>
        <v>17.747433968954731</v>
      </c>
    </row>
    <row r="89" spans="1:7" s="63" customFormat="1" x14ac:dyDescent="0.2">
      <c r="A89" s="79" t="s">
        <v>95</v>
      </c>
      <c r="B89" s="98">
        <f>IFERROR((B75/B87)*100,IF(B75+B87&lt;&gt;0,100,0))</f>
        <v>64.272257743295924</v>
      </c>
      <c r="C89" s="98">
        <f>IFERROR((C75/C87)*100,IF(C75+C87&lt;&gt;0,100,0))</f>
        <v>69.756004504577248</v>
      </c>
      <c r="D89" s="98">
        <f>IFERROR(((B89/C89)-1)*100,IF(B89+C89&lt;&gt;0,100,0))</f>
        <v>-7.8613257743589511</v>
      </c>
      <c r="E89" s="98">
        <f>IFERROR((E75/E87)*100,IF(E75+E87&lt;&gt;0,100,0))</f>
        <v>64.476349655328193</v>
      </c>
      <c r="F89" s="98">
        <f>IFERROR((F75/F87)*100,IF(F75+F87&lt;&gt;0,100,0))</f>
        <v>71.718951853581117</v>
      </c>
      <c r="G89" s="98">
        <f>IFERROR(((E89/F89)-1)*100,IF(E89+F89&lt;&gt;0,100,0))</f>
        <v>-10.098589021545056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25280411.471000001</v>
      </c>
      <c r="C95" s="129">
        <v>33662720.343999997</v>
      </c>
      <c r="D95" s="65">
        <f>B95-C95</f>
        <v>-8382308.8729999959</v>
      </c>
      <c r="E95" s="129">
        <v>441401837.333</v>
      </c>
      <c r="F95" s="129">
        <v>349892980.66100001</v>
      </c>
      <c r="G95" s="80">
        <f>E95-F95</f>
        <v>91508856.671999991</v>
      </c>
    </row>
    <row r="96" spans="1:7" s="16" customFormat="1" ht="13.5" x14ac:dyDescent="0.2">
      <c r="A96" s="79" t="s">
        <v>88</v>
      </c>
      <c r="B96" s="66">
        <v>36476564.593000002</v>
      </c>
      <c r="C96" s="129">
        <v>30641981.945</v>
      </c>
      <c r="D96" s="65">
        <f>B96-C96</f>
        <v>5834582.6480000019</v>
      </c>
      <c r="E96" s="129">
        <v>499920375.94199997</v>
      </c>
      <c r="F96" s="129">
        <v>327877564.88800001</v>
      </c>
      <c r="G96" s="80">
        <f>E96-F96</f>
        <v>172042811.05399996</v>
      </c>
    </row>
    <row r="97" spans="1:7" s="28" customFormat="1" ht="12" x14ac:dyDescent="0.2">
      <c r="A97" s="81" t="s">
        <v>16</v>
      </c>
      <c r="B97" s="65">
        <f>B95-B96</f>
        <v>-11196153.122000001</v>
      </c>
      <c r="C97" s="65">
        <f>C95-C96</f>
        <v>3020738.3989999965</v>
      </c>
      <c r="D97" s="82"/>
      <c r="E97" s="65">
        <f>E95-E96</f>
        <v>-58518538.608999968</v>
      </c>
      <c r="F97" s="82">
        <f>F95-F96</f>
        <v>22015415.773000002</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621.31389609713494</v>
      </c>
      <c r="C104" s="131">
        <v>663.57160044895602</v>
      </c>
      <c r="D104" s="98">
        <f>IFERROR(((B104/C104)-1)*100,IF(B104+C104&lt;&gt;0,100,0))</f>
        <v>-6.3682207501391863</v>
      </c>
      <c r="E104" s="84"/>
      <c r="F104" s="130">
        <v>637.61473284762099</v>
      </c>
      <c r="G104" s="130">
        <v>612.77010485799497</v>
      </c>
    </row>
    <row r="105" spans="1:7" s="16" customFormat="1" ht="12" x14ac:dyDescent="0.2">
      <c r="A105" s="79" t="s">
        <v>50</v>
      </c>
      <c r="B105" s="130">
        <v>613.74867832646601</v>
      </c>
      <c r="C105" s="131">
        <v>657.33935795764501</v>
      </c>
      <c r="D105" s="98">
        <f>IFERROR(((B105/C105)-1)*100,IF(B105+C105&lt;&gt;0,100,0))</f>
        <v>-6.6313813562929429</v>
      </c>
      <c r="E105" s="84"/>
      <c r="F105" s="130">
        <v>629.86243647210699</v>
      </c>
      <c r="G105" s="130">
        <v>605.31472916282098</v>
      </c>
    </row>
    <row r="106" spans="1:7" s="16" customFormat="1" ht="12" x14ac:dyDescent="0.2">
      <c r="A106" s="79" t="s">
        <v>51</v>
      </c>
      <c r="B106" s="130">
        <v>652.327935645249</v>
      </c>
      <c r="C106" s="131">
        <v>687.65245427220805</v>
      </c>
      <c r="D106" s="98">
        <f>IFERROR(((B106/C106)-1)*100,IF(B106+C106&lt;&gt;0,100,0))</f>
        <v>-5.1369726680239207</v>
      </c>
      <c r="E106" s="84"/>
      <c r="F106" s="130">
        <v>669.38058433899403</v>
      </c>
      <c r="G106" s="130">
        <v>643.32854187878104</v>
      </c>
    </row>
    <row r="107" spans="1:7" s="28" customFormat="1" ht="12" x14ac:dyDescent="0.2">
      <c r="A107" s="81" t="s">
        <v>52</v>
      </c>
      <c r="B107" s="85"/>
      <c r="C107" s="84"/>
      <c r="D107" s="86"/>
      <c r="E107" s="84"/>
      <c r="F107" s="71"/>
      <c r="G107" s="71"/>
    </row>
    <row r="108" spans="1:7" s="16" customFormat="1" ht="12" x14ac:dyDescent="0.2">
      <c r="A108" s="79" t="s">
        <v>56</v>
      </c>
      <c r="B108" s="130">
        <v>529.49766441379597</v>
      </c>
      <c r="C108" s="131">
        <v>502.36255988462699</v>
      </c>
      <c r="D108" s="98">
        <f>IFERROR(((B108/C108)-1)*100,IF(B108+C108&lt;&gt;0,100,0))</f>
        <v>5.4014981799998862</v>
      </c>
      <c r="E108" s="84"/>
      <c r="F108" s="130">
        <v>535.56423850313797</v>
      </c>
      <c r="G108" s="130">
        <v>529.49766441379597</v>
      </c>
    </row>
    <row r="109" spans="1:7" s="16" customFormat="1" ht="12" x14ac:dyDescent="0.2">
      <c r="A109" s="79" t="s">
        <v>57</v>
      </c>
      <c r="B109" s="130">
        <v>626.63499041101602</v>
      </c>
      <c r="C109" s="131">
        <v>630.50061041846095</v>
      </c>
      <c r="D109" s="98">
        <f>IFERROR(((B109/C109)-1)*100,IF(B109+C109&lt;&gt;0,100,0))</f>
        <v>-0.6131032934098668</v>
      </c>
      <c r="E109" s="84"/>
      <c r="F109" s="130">
        <v>642.84409508653403</v>
      </c>
      <c r="G109" s="130">
        <v>625.44018177035002</v>
      </c>
    </row>
    <row r="110" spans="1:7" s="16" customFormat="1" ht="12" x14ac:dyDescent="0.2">
      <c r="A110" s="79" t="s">
        <v>59</v>
      </c>
      <c r="B110" s="130">
        <v>687.95303833592698</v>
      </c>
      <c r="C110" s="131">
        <v>731.79580832767704</v>
      </c>
      <c r="D110" s="98">
        <f>IFERROR(((B110/C110)-1)*100,IF(B110+C110&lt;&gt;0,100,0))</f>
        <v>-5.9911206777667818</v>
      </c>
      <c r="E110" s="84"/>
      <c r="F110" s="130">
        <v>706.95532599647504</v>
      </c>
      <c r="G110" s="130">
        <v>677.42826959065098</v>
      </c>
    </row>
    <row r="111" spans="1:7" s="16" customFormat="1" ht="12" x14ac:dyDescent="0.2">
      <c r="A111" s="79" t="s">
        <v>58</v>
      </c>
      <c r="B111" s="130">
        <v>649.25852746272994</v>
      </c>
      <c r="C111" s="131">
        <v>724.09969541406599</v>
      </c>
      <c r="D111" s="98">
        <f>IFERROR(((B111/C111)-1)*100,IF(B111+C111&lt;&gt;0,100,0))</f>
        <v>-10.335754651649065</v>
      </c>
      <c r="E111" s="84"/>
      <c r="F111" s="130">
        <v>667.94660314091902</v>
      </c>
      <c r="G111" s="130">
        <v>635.39836451542499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124</v>
      </c>
      <c r="C120" s="66">
        <v>114</v>
      </c>
      <c r="D120" s="98">
        <f>IFERROR(((B120/C120)-1)*100,IF(B120+C120&lt;&gt;0,100,0))</f>
        <v>8.7719298245614077</v>
      </c>
      <c r="E120" s="66">
        <v>4062</v>
      </c>
      <c r="F120" s="66">
        <v>2819</v>
      </c>
      <c r="G120" s="98">
        <f>IFERROR(((E120/F120)-1)*100,IF(E120+F120&lt;&gt;0,100,0))</f>
        <v>44.093650230578227</v>
      </c>
    </row>
    <row r="121" spans="1:7" s="16" customFormat="1" ht="12" x14ac:dyDescent="0.2">
      <c r="A121" s="79" t="s">
        <v>74</v>
      </c>
      <c r="B121" s="67">
        <v>6</v>
      </c>
      <c r="C121" s="66">
        <v>8</v>
      </c>
      <c r="D121" s="98">
        <f>IFERROR(((B121/C121)-1)*100,IF(B121+C121&lt;&gt;0,100,0))</f>
        <v>-25</v>
      </c>
      <c r="E121" s="66">
        <v>116</v>
      </c>
      <c r="F121" s="66">
        <v>105</v>
      </c>
      <c r="G121" s="98">
        <f>IFERROR(((E121/F121)-1)*100,IF(E121+F121&lt;&gt;0,100,0))</f>
        <v>10.476190476190483</v>
      </c>
    </row>
    <row r="122" spans="1:7" s="28" customFormat="1" ht="12" x14ac:dyDescent="0.2">
      <c r="A122" s="81" t="s">
        <v>34</v>
      </c>
      <c r="B122" s="82">
        <f>SUM(B119:B121)</f>
        <v>130</v>
      </c>
      <c r="C122" s="82">
        <f>SUM(C119:C121)</f>
        <v>122</v>
      </c>
      <c r="D122" s="98">
        <f>IFERROR(((B122/C122)-1)*100,IF(B122+C122&lt;&gt;0,100,0))</f>
        <v>6.5573770491803351</v>
      </c>
      <c r="E122" s="82">
        <f>SUM(E119:E121)</f>
        <v>4178</v>
      </c>
      <c r="F122" s="82">
        <f>SUM(F119:F121)</f>
        <v>2924</v>
      </c>
      <c r="G122" s="98">
        <f>IFERROR(((E122/F122)-1)*100,IF(E122+F122&lt;&gt;0,100,0))</f>
        <v>42.886456908344741</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91</v>
      </c>
      <c r="D125" s="98">
        <f>IFERROR(((B125/C125)-1)*100,IF(B125+C125&lt;&gt;0,100,0))</f>
        <v>-100</v>
      </c>
      <c r="E125" s="66">
        <v>524</v>
      </c>
      <c r="F125" s="66">
        <v>321</v>
      </c>
      <c r="G125" s="98">
        <f>IFERROR(((E125/F125)-1)*100,IF(E125+F125&lt;&gt;0,100,0))</f>
        <v>63.239875389408098</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91</v>
      </c>
      <c r="D127" s="98">
        <f>IFERROR(((B127/C127)-1)*100,IF(B127+C127&lt;&gt;0,100,0))</f>
        <v>-100</v>
      </c>
      <c r="E127" s="82">
        <f>SUM(E125:E126)</f>
        <v>524</v>
      </c>
      <c r="F127" s="82">
        <f>SUM(F125:F126)</f>
        <v>321</v>
      </c>
      <c r="G127" s="98">
        <f>IFERROR(((E127/F127)-1)*100,IF(E127+F127&lt;&gt;0,100,0))</f>
        <v>63.239875389408098</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23162</v>
      </c>
      <c r="C131" s="66">
        <v>29105</v>
      </c>
      <c r="D131" s="98">
        <f>IFERROR(((B131/C131)-1)*100,IF(B131+C131&lt;&gt;0,100,0))</f>
        <v>-20.419171963580141</v>
      </c>
      <c r="E131" s="66">
        <v>3153218</v>
      </c>
      <c r="F131" s="66">
        <v>2627069</v>
      </c>
      <c r="G131" s="98">
        <f>IFERROR(((E131/F131)-1)*100,IF(E131+F131&lt;&gt;0,100,0))</f>
        <v>20.027985561094887</v>
      </c>
    </row>
    <row r="132" spans="1:7" s="16" customFormat="1" ht="12" x14ac:dyDescent="0.2">
      <c r="A132" s="79" t="s">
        <v>74</v>
      </c>
      <c r="B132" s="67">
        <v>553</v>
      </c>
      <c r="C132" s="66">
        <v>220</v>
      </c>
      <c r="D132" s="98">
        <f>IFERROR(((B132/C132)-1)*100,IF(B132+C132&lt;&gt;0,100,0))</f>
        <v>151.36363636363637</v>
      </c>
      <c r="E132" s="66">
        <v>7117</v>
      </c>
      <c r="F132" s="66">
        <v>5203</v>
      </c>
      <c r="G132" s="98">
        <f>IFERROR(((E132/F132)-1)*100,IF(E132+F132&lt;&gt;0,100,0))</f>
        <v>36.786469344608875</v>
      </c>
    </row>
    <row r="133" spans="1:7" s="16" customFormat="1" ht="12" x14ac:dyDescent="0.2">
      <c r="A133" s="81" t="s">
        <v>34</v>
      </c>
      <c r="B133" s="82">
        <f>SUM(B130:B132)</f>
        <v>23715</v>
      </c>
      <c r="C133" s="82">
        <f>SUM(C130:C132)</f>
        <v>29325</v>
      </c>
      <c r="D133" s="98">
        <f>IFERROR(((B133/C133)-1)*100,IF(B133+C133&lt;&gt;0,100,0))</f>
        <v>-19.130434782608695</v>
      </c>
      <c r="E133" s="82">
        <f>SUM(E130:E132)</f>
        <v>3160335</v>
      </c>
      <c r="F133" s="82">
        <f>SUM(F130:F132)</f>
        <v>2632272</v>
      </c>
      <c r="G133" s="98">
        <f>IFERROR(((E133/F133)-1)*100,IF(E133+F133&lt;&gt;0,100,0))</f>
        <v>20.061110705884499</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76566</v>
      </c>
      <c r="D136" s="98">
        <f>IFERROR(((B136/C136)-1)*100,)</f>
        <v>-100</v>
      </c>
      <c r="E136" s="66">
        <v>324351</v>
      </c>
      <c r="F136" s="66">
        <v>249985</v>
      </c>
      <c r="G136" s="98">
        <f>IFERROR(((E136/F136)-1)*100,)</f>
        <v>29.748184891093477</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76566</v>
      </c>
      <c r="D138" s="98">
        <f>IFERROR(((B138/C138)-1)*100,)</f>
        <v>-100</v>
      </c>
      <c r="E138" s="82">
        <f>SUM(E136:E137)</f>
        <v>324351</v>
      </c>
      <c r="F138" s="82">
        <f>SUM(F136:F137)</f>
        <v>249985</v>
      </c>
      <c r="G138" s="98">
        <f>IFERROR(((E138/F138)-1)*100,)</f>
        <v>29.748184891093477</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1901187.1557100001</v>
      </c>
      <c r="C142" s="66">
        <v>3216420.6579100001</v>
      </c>
      <c r="D142" s="98">
        <f>IFERROR(((B142/C142)-1)*100,IF(B142+C142&lt;&gt;0,100,0))</f>
        <v>-40.891215487175316</v>
      </c>
      <c r="E142" s="66">
        <v>305266691.27199</v>
      </c>
      <c r="F142" s="66">
        <v>256052942.03349</v>
      </c>
      <c r="G142" s="98">
        <f>IFERROR(((E142/F142)-1)*100,IF(E142+F142&lt;&gt;0,100,0))</f>
        <v>19.220145977492088</v>
      </c>
    </row>
    <row r="143" spans="1:7" s="32" customFormat="1" x14ac:dyDescent="0.2">
      <c r="A143" s="79" t="s">
        <v>74</v>
      </c>
      <c r="B143" s="67">
        <v>1420007.12</v>
      </c>
      <c r="C143" s="66">
        <v>652368.93999999994</v>
      </c>
      <c r="D143" s="98">
        <f>IFERROR(((B143/C143)-1)*100,IF(B143+C143&lt;&gt;0,100,0))</f>
        <v>117.66933293911883</v>
      </c>
      <c r="E143" s="66">
        <v>35469281.479999997</v>
      </c>
      <c r="F143" s="66">
        <v>28217778.02</v>
      </c>
      <c r="G143" s="98">
        <f>IFERROR(((E143/F143)-1)*100,IF(E143+F143&lt;&gt;0,100,0))</f>
        <v>25.698350362173539</v>
      </c>
    </row>
    <row r="144" spans="1:7" s="16" customFormat="1" ht="12" x14ac:dyDescent="0.2">
      <c r="A144" s="81" t="s">
        <v>34</v>
      </c>
      <c r="B144" s="82">
        <f>SUM(B141:B143)</f>
        <v>3321194.2757100002</v>
      </c>
      <c r="C144" s="82">
        <f>SUM(C141:C143)</f>
        <v>3868789.59791</v>
      </c>
      <c r="D144" s="98">
        <f>IFERROR(((B144/C144)-1)*100,IF(B144+C144&lt;&gt;0,100,0))</f>
        <v>-14.154176864407987</v>
      </c>
      <c r="E144" s="82">
        <f>SUM(E141:E143)</f>
        <v>340735972.75199002</v>
      </c>
      <c r="F144" s="82">
        <f>SUM(F141:F143)</f>
        <v>284270720.05348998</v>
      </c>
      <c r="G144" s="98">
        <f>IFERROR(((E144/F144)-1)*100,IF(E144+F144&lt;&gt;0,100,0))</f>
        <v>19.863196845554555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79792.221999999994</v>
      </c>
      <c r="D147" s="98">
        <f>IFERROR(((B147/C147)-1)*100,IF(B147+C147&lt;&gt;0,100,0))</f>
        <v>-100</v>
      </c>
      <c r="E147" s="66">
        <v>509956.22307000001</v>
      </c>
      <c r="F147" s="66">
        <v>251407.07798999999</v>
      </c>
      <c r="G147" s="98">
        <f>IFERROR(((E147/F147)-1)*100,IF(E147+F147&lt;&gt;0,100,0))</f>
        <v>102.84083771511163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79792.221999999994</v>
      </c>
      <c r="D149" s="98">
        <f>IFERROR(((B149/C149)-1)*100,IF(B149+C149&lt;&gt;0,100,0))</f>
        <v>-100</v>
      </c>
      <c r="E149" s="82">
        <f>SUM(E147:E148)</f>
        <v>509956.22307000001</v>
      </c>
      <c r="F149" s="82">
        <f>SUM(F147:F148)</f>
        <v>251407.07798999999</v>
      </c>
      <c r="G149" s="98">
        <f>IFERROR(((E149/F149)-1)*100,IF(E149+F149&lt;&gt;0,100,0))</f>
        <v>102.84083771511163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1027550</v>
      </c>
      <c r="C153" s="66">
        <v>797570</v>
      </c>
      <c r="D153" s="98">
        <f>IFERROR(((B153/C153)-1)*100,IF(B153+C153&lt;&gt;0,100,0))</f>
        <v>28.835086575472999</v>
      </c>
      <c r="E153" s="78"/>
      <c r="F153" s="78"/>
      <c r="G153" s="65"/>
    </row>
    <row r="154" spans="1:7" s="16" customFormat="1" ht="12" x14ac:dyDescent="0.2">
      <c r="A154" s="79" t="s">
        <v>74</v>
      </c>
      <c r="B154" s="67">
        <v>2003</v>
      </c>
      <c r="C154" s="66">
        <v>2310</v>
      </c>
      <c r="D154" s="98">
        <f>IFERROR(((B154/C154)-1)*100,IF(B154+C154&lt;&gt;0,100,0))</f>
        <v>-13.290043290043286</v>
      </c>
      <c r="E154" s="78"/>
      <c r="F154" s="78"/>
      <c r="G154" s="65"/>
    </row>
    <row r="155" spans="1:7" s="28" customFormat="1" ht="12" x14ac:dyDescent="0.2">
      <c r="A155" s="81" t="s">
        <v>34</v>
      </c>
      <c r="B155" s="82">
        <f>SUM(B152:B154)</f>
        <v>1029553</v>
      </c>
      <c r="C155" s="82">
        <f>SUM(C152:C154)</f>
        <v>799880</v>
      </c>
      <c r="D155" s="98">
        <f>IFERROR(((B155/C155)-1)*100,IF(B155+C155&lt;&gt;0,100,0))</f>
        <v>28.713432014802208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426139</v>
      </c>
      <c r="C158" s="66">
        <v>164650</v>
      </c>
      <c r="D158" s="98">
        <f>IFERROR(((B158/C158)-1)*100,IF(B158+C158&lt;&gt;0,100,0))</f>
        <v>158.81506225326453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426139</v>
      </c>
      <c r="C160" s="82">
        <f>SUM(C158:C159)</f>
        <v>164650</v>
      </c>
      <c r="D160" s="98">
        <f>IFERROR(((B160/C160)-1)*100,IF(B160+C160&lt;&gt;0,100,0))</f>
        <v>158.81506225326453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7968</v>
      </c>
      <c r="C168" s="113">
        <v>6190</v>
      </c>
      <c r="D168" s="111">
        <f>IFERROR(((B168/C168)-1)*100,IF(B168+C168&lt;&gt;0,100,0))</f>
        <v>28.723747980613901</v>
      </c>
      <c r="E168" s="113">
        <v>147140</v>
      </c>
      <c r="F168" s="113">
        <v>100243</v>
      </c>
      <c r="G168" s="111">
        <f>IFERROR(((E168/F168)-1)*100,IF(E168+F168&lt;&gt;0,100,0))</f>
        <v>46.783316540805856</v>
      </c>
    </row>
    <row r="169" spans="1:7" x14ac:dyDescent="0.2">
      <c r="A169" s="101" t="s">
        <v>32</v>
      </c>
      <c r="B169" s="112">
        <v>57250</v>
      </c>
      <c r="C169" s="113">
        <v>44977</v>
      </c>
      <c r="D169" s="111">
        <f t="shared" ref="D169:D171" si="5">IFERROR(((B169/C169)-1)*100,IF(B169+C169&lt;&gt;0,100,0))</f>
        <v>27.287280165417883</v>
      </c>
      <c r="E169" s="113">
        <v>805752</v>
      </c>
      <c r="F169" s="113">
        <v>723126</v>
      </c>
      <c r="G169" s="111">
        <f>IFERROR(((E169/F169)-1)*100,IF(E169+F169&lt;&gt;0,100,0))</f>
        <v>11.426224475402623</v>
      </c>
    </row>
    <row r="170" spans="1:7" x14ac:dyDescent="0.2">
      <c r="A170" s="101" t="s">
        <v>92</v>
      </c>
      <c r="B170" s="112">
        <v>16061695</v>
      </c>
      <c r="C170" s="113">
        <v>11336193</v>
      </c>
      <c r="D170" s="111">
        <f t="shared" si="5"/>
        <v>41.685087753887039</v>
      </c>
      <c r="E170" s="113">
        <v>205903183</v>
      </c>
      <c r="F170" s="113">
        <v>186085612</v>
      </c>
      <c r="G170" s="111">
        <f>IFERROR(((E170/F170)-1)*100,IF(E170+F170&lt;&gt;0,100,0))</f>
        <v>10.649706222316645</v>
      </c>
    </row>
    <row r="171" spans="1:7" x14ac:dyDescent="0.2">
      <c r="A171" s="101" t="s">
        <v>93</v>
      </c>
      <c r="B171" s="112">
        <v>121487</v>
      </c>
      <c r="C171" s="113">
        <v>89515</v>
      </c>
      <c r="D171" s="111">
        <f t="shared" si="5"/>
        <v>35.716918952130939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614</v>
      </c>
      <c r="C174" s="113">
        <v>492</v>
      </c>
      <c r="D174" s="111">
        <f t="shared" ref="D174:D177" si="6">IFERROR(((B174/C174)-1)*100,IF(B174+C174&lt;&gt;0,100,0))</f>
        <v>24.796747967479682</v>
      </c>
      <c r="E174" s="113">
        <v>6530</v>
      </c>
      <c r="F174" s="113">
        <v>11749</v>
      </c>
      <c r="G174" s="111">
        <f t="shared" ref="G174" si="7">IFERROR(((E174/F174)-1)*100,IF(E174+F174&lt;&gt;0,100,0))</f>
        <v>-44.42080177036344</v>
      </c>
    </row>
    <row r="175" spans="1:7" x14ac:dyDescent="0.2">
      <c r="A175" s="101" t="s">
        <v>32</v>
      </c>
      <c r="B175" s="112">
        <v>5774</v>
      </c>
      <c r="C175" s="113">
        <v>10129</v>
      </c>
      <c r="D175" s="111">
        <f t="shared" si="6"/>
        <v>-42.99535985783394</v>
      </c>
      <c r="E175" s="113">
        <v>69653</v>
      </c>
      <c r="F175" s="113">
        <v>117976</v>
      </c>
      <c r="G175" s="111">
        <f t="shared" ref="G175" si="8">IFERROR(((E175/F175)-1)*100,IF(E175+F175&lt;&gt;0,100,0))</f>
        <v>-40.9600257679528</v>
      </c>
    </row>
    <row r="176" spans="1:7" x14ac:dyDescent="0.2">
      <c r="A176" s="101" t="s">
        <v>92</v>
      </c>
      <c r="B176" s="112">
        <v>58864</v>
      </c>
      <c r="C176" s="113">
        <v>74835</v>
      </c>
      <c r="D176" s="111">
        <f t="shared" si="6"/>
        <v>-21.341618226765547</v>
      </c>
      <c r="E176" s="113">
        <v>599659</v>
      </c>
      <c r="F176" s="113">
        <v>2595202</v>
      </c>
      <c r="G176" s="111">
        <f t="shared" ref="G176" si="9">IFERROR(((E176/F176)-1)*100,IF(E176+F176&lt;&gt;0,100,0))</f>
        <v>-76.893552024081373</v>
      </c>
    </row>
    <row r="177" spans="1:7" x14ac:dyDescent="0.2">
      <c r="A177" s="101" t="s">
        <v>93</v>
      </c>
      <c r="B177" s="112">
        <v>39935</v>
      </c>
      <c r="C177" s="113">
        <v>53603</v>
      </c>
      <c r="D177" s="111">
        <f t="shared" si="6"/>
        <v>-25.498572841072331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2020-04-06T06:00:00+00:00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E638DFC6-DF4C-4F59-85A5-E3273A57F5D1}"/>
</file>

<file path=customXml/itemProps2.xml><?xml version="1.0" encoding="utf-8"?>
<ds:datastoreItem xmlns:ds="http://schemas.openxmlformats.org/officeDocument/2006/customXml" ds:itemID="{55C91B49-8AFD-465B-BF36-4E4D8F1F911D}"/>
</file>

<file path=customXml/itemProps3.xml><?xml version="1.0" encoding="utf-8"?>
<ds:datastoreItem xmlns:ds="http://schemas.openxmlformats.org/officeDocument/2006/customXml" ds:itemID="{B8A6108D-B790-4ACB-81C0-D02BD44148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2020-04-06T06:12:24Z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