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<sst xmlns="http://schemas.openxmlformats.org/spreadsheetml/2006/main" count="265" uniqueCount="100">
  <si>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</si>
  <si>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</si>
  <si>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</si>
  <si>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</si>
  <si>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</si>
  <si>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</si>
  <si>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</si>
  <si>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</si>
  <si>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</si>
  <si>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</si>
  <si>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</si>
  <si>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</si>
  <si>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</si>
  <si>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</si>
  <si>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</si>
  <si>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</si>
  <si>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</si>
  <si>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</si>
  <si>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</si>
  <si>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</si>
  <si>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</si>
  <si>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</si>
  <si>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</si>
  <si>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</si>
  <si>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</si>
  <si>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</si>
  <si>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</si>
  <si>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</si>
  <si>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</si>
  <si>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</si>
  <si>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</si>
  <si>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</si>
  <si>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</si>
  <si>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</si>
  <si>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</si>
  <si>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</si>
  <si>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</si>
  <si>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</si>
  <si>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</si>
  <si>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</si>
  <si>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</si>
  <si>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</si>
  <si>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</si>
  <si>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</si>
  <si>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</si>
  <si>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</si>
  <si>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</si>
  <si>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</si>
  <si>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</si>
  <si>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</si>
  <si>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</si>
  <si>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</si>
  <si>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</si>
  <si>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</si>
  <si>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</si>
  <si>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</si>
  <si>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</si>
  <si>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</si>
  <si>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</si>
  <si>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</si>
  <si>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</si>
  <si>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</si>
  <si>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</si>
  <si>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</si>
  <si>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</si>
  <si>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</si>
  <si>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</si>
  <si>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</si>
  <si>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</si>
  <si>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</si>
  <si>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</si>
  <si>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</si>
  <si>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</si>
  <si>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</si>
  <si>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</si>
  <si>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</si>
  <si>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</si>
  <si>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</si>
  <si>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</si>
  <si>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</si>
  <si>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</si>
  <si>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</si>
  <si>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</si>
  <si>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</si>
  <si>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</si>
  <si>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</si>
  <si>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</si>
  <si>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</si>
  <si>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</si>
  <si>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</si>
  <si>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</si>
  <si>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</si>
  <si>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</si>
  <si>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</si>
  <si>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</si>
  <si>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</si>
  <si>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</si>
  <si>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15 May 2020</t>
  </si>
  <si>
    <t>15.05.2020</t>
  </si>
  <si>
    <t>17.05.2019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</si>
</sst>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2020</v>
      </c>
      <c r="F10" s="125">
        <v>2019</v>
      </c>
      <c r="G10" s="29" t="s">
        <v>7</v>
      </c>
    </row>
    <row r="11" spans="1:7" s="16" customFormat="1" ht="12" x14ac:dyDescent="0.2">
      <c r="A11" s="64" t="s">
        <v>8</v>
      </c>
      <c r="B11" s="67">
        <v>1686349</v>
      </c>
      <c r="C11" s="67">
        <v>1635856</v>
      </c>
      <c r="D11" s="98">
        <f>IFERROR(((B11/C11)-1)*100,IF(B11+C11&lt;&gt;0,100,0))</f>
        <v>3.0866408779256949</v>
      </c>
      <c r="E11" s="67">
        <v>37858398</v>
      </c>
      <c r="F11" s="67">
        <v>26381875</v>
      </c>
      <c r="G11" s="98">
        <f>IFERROR(((E11/F11)-1)*100,IF(E11+F11&lt;&gt;0,100,0))</f>
        <v>43.501544147260198</v>
      </c>
    </row>
    <row r="12" spans="1:7" s="16" customFormat="1" ht="12" x14ac:dyDescent="0.2">
      <c r="A12" s="64" t="s">
        <v>9</v>
      </c>
      <c r="B12" s="67">
        <v>2192565.9440000001</v>
      </c>
      <c r="C12" s="67">
        <v>1448465.915</v>
      </c>
      <c r="D12" s="98">
        <f>IFERROR(((B12/C12)-1)*100,IF(B12+C12&lt;&gt;0,100,0))</f>
        <v>51.371593994326069</v>
      </c>
      <c r="E12" s="67">
        <v>42535981.645999998</v>
      </c>
      <c r="F12" s="67">
        <v>28533468.640000001</v>
      </c>
      <c r="G12" s="98">
        <f>IFERROR(((E12/F12)-1)*100,IF(E12+F12&lt;&gt;0,100,0))</f>
        <v>49.073995113129712</v>
      </c>
    </row>
    <row r="13" spans="1:7" s="16" customFormat="1" ht="12" x14ac:dyDescent="0.2">
      <c r="A13" s="64" t="s">
        <v>10</v>
      </c>
      <c r="B13" s="67">
        <v>105209136.79628199</v>
      </c>
      <c r="C13" s="67">
        <v>105477824.47086599</v>
      </c>
      <c r="D13" s="98">
        <f>IFERROR(((B13/C13)-1)*100,IF(B13+C13&lt;&gt;0,100,0))</f>
        <v>-0.25473380393640221</v>
      </c>
      <c r="E13" s="67">
        <v>2235739035.43643</v>
      </c>
      <c r="F13" s="67">
        <v>1791792727.5870299</v>
      </c>
      <c r="G13" s="98">
        <f>IFERROR(((E13/F13)-1)*100,IF(E13+F13&lt;&gt;0,100,0))</f>
        <v>24.776655302494355</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384</v>
      </c>
      <c r="C16" s="67">
        <v>700</v>
      </c>
      <c r="D16" s="98">
        <f>IFERROR(((B16/C16)-1)*100,IF(B16+C16&lt;&gt;0,100,0))</f>
        <v>-45.142857142857139</v>
      </c>
      <c r="E16" s="67">
        <v>9307</v>
      </c>
      <c r="F16" s="67">
        <v>15760</v>
      </c>
      <c r="G16" s="98">
        <f>IFERROR(((E16/F16)-1)*100,IF(E16+F16&lt;&gt;0,100,0))</f>
        <v>-40.945431472081218</v>
      </c>
    </row>
    <row r="17" spans="1:7" s="16" customFormat="1" ht="12" x14ac:dyDescent="0.2">
      <c r="A17" s="64" t="s">
        <v>9</v>
      </c>
      <c r="B17" s="67">
        <v>166084.731</v>
      </c>
      <c r="C17" s="67">
        <v>63685.576999999997</v>
      </c>
      <c r="D17" s="98">
        <f>IFERROR(((B17/C17)-1)*100,IF(B17+C17&lt;&gt;0,100,0))</f>
        <v>160.78860995480971</v>
      </c>
      <c r="E17" s="67">
        <v>4524594.8839999996</v>
      </c>
      <c r="F17" s="67">
        <v>2946866.037</v>
      </c>
      <c r="G17" s="98">
        <f>IFERROR(((E17/F17)-1)*100,IF(E17+F17&lt;&gt;0,100,0))</f>
        <v>53.539211731734369</v>
      </c>
    </row>
    <row r="18" spans="1:7" s="16" customFormat="1" ht="12" x14ac:dyDescent="0.2">
      <c r="A18" s="64" t="s">
        <v>10</v>
      </c>
      <c r="B18" s="67">
        <v>4844870.3961624401</v>
      </c>
      <c r="C18" s="67">
        <v>2638182.5800366499</v>
      </c>
      <c r="D18" s="98">
        <f>IFERROR(((B18/C18)-1)*100,IF(B18+C18&lt;&gt;0,100,0))</f>
        <v>83.644241790692703</v>
      </c>
      <c r="E18" s="67">
        <v>151168536.37521201</v>
      </c>
      <c r="F18" s="67">
        <v>101124364.133397</v>
      </c>
      <c r="G18" s="98">
        <f>IFERROR(((E18/F18)-1)*100,IF(E18+F18&lt;&gt;0,100,0))</f>
        <v>49.487749733387545</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2020</v>
      </c>
      <c r="F23" s="125">
        <v>2019</v>
      </c>
      <c r="G23" s="29" t="s">
        <v>13</v>
      </c>
    </row>
    <row r="24" spans="1:7" s="16" customFormat="1" ht="12" x14ac:dyDescent="0.2">
      <c r="A24" s="64" t="s">
        <v>14</v>
      </c>
      <c r="B24" s="66">
        <v>16930461.962710001</v>
      </c>
      <c r="C24" s="66">
        <v>16400769.29693</v>
      </c>
      <c r="D24" s="65">
        <f>B24-C24</f>
        <v>529692.66578000039</v>
      </c>
      <c r="E24" s="67">
        <v>360559162.47021002</v>
      </c>
      <c r="F24" s="67">
        <v>340704616.83279997</v>
      </c>
      <c r="G24" s="65">
        <f>E24-F24</f>
        <v>19854545.637410045</v>
      </c>
    </row>
    <row r="25" spans="1:7" s="16" customFormat="1" ht="12" x14ac:dyDescent="0.2">
      <c r="A25" s="68" t="s">
        <v>15</v>
      </c>
      <c r="B25" s="66">
        <v>19097053.327179998</v>
      </c>
      <c r="C25" s="66">
        <v>16855637.001929998</v>
      </c>
      <c r="D25" s="65">
        <f>B25-C25</f>
        <v>2241416.3252499998</v>
      </c>
      <c r="E25" s="67">
        <v>390657343.40197998</v>
      </c>
      <c r="F25" s="67">
        <v>369926989.78970999</v>
      </c>
      <c r="G25" s="65">
        <f>E25-F25</f>
        <v>20730353.612269998</v>
      </c>
    </row>
    <row r="26" spans="1:7" s="28" customFormat="1" ht="12" x14ac:dyDescent="0.2">
      <c r="A26" s="69" t="s">
        <v>16</v>
      </c>
      <c r="B26" s="70">
        <f>B24-B25</f>
        <v>-2166591.3644699976</v>
      </c>
      <c r="C26" s="70">
        <f>C24-C25</f>
        <v>-454867.70499999821</v>
      </c>
      <c r="D26" s="70"/>
      <c r="E26" s="70">
        <f>E24-E25</f>
        <v>-30098180.931769967</v>
      </c>
      <c r="F26" s="70">
        <f>F24-F25</f>
        <v>-29222372.956910014</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49628.724028539997</v>
      </c>
      <c r="C33" s="126">
        <v>56183.211896419998</v>
      </c>
      <c r="D33" s="98">
        <f t="shared" ref="D33:D42" si="0">IFERROR(((B33/C33)-1)*100,IF(B33+C33&lt;&gt;0,100,0))</f>
        <v>-11.666274758310236</v>
      </c>
      <c r="E33" s="64"/>
      <c r="F33" s="126">
        <v>51292.52</v>
      </c>
      <c r="G33" s="126">
        <v>48804.95</v>
      </c>
    </row>
    <row r="34" spans="1:7" s="16" customFormat="1" ht="12" x14ac:dyDescent="0.2">
      <c r="A34" s="64" t="s">
        <v>23</v>
      </c>
      <c r="B34" s="126">
        <v>50658.119067929998</v>
      </c>
      <c r="C34" s="126">
        <v>69875.877759569994</v>
      </c>
      <c r="D34" s="98">
        <f t="shared" si="0"/>
        <v>-27.502708098730089</v>
      </c>
      <c r="E34" s="64"/>
      <c r="F34" s="126">
        <v>53719.6</v>
      </c>
      <c r="G34" s="126">
        <v>49812.22</v>
      </c>
    </row>
    <row r="35" spans="1:7" s="16" customFormat="1" ht="12" x14ac:dyDescent="0.2">
      <c r="A35" s="64" t="s">
        <v>24</v>
      </c>
      <c r="B35" s="126">
        <v>31532.11889509</v>
      </c>
      <c r="C35" s="126">
        <v>49514.35722844</v>
      </c>
      <c r="D35" s="98">
        <f t="shared" si="0"/>
        <v>-36.317220579855139</v>
      </c>
      <c r="E35" s="64"/>
      <c r="F35" s="126">
        <v>32702.7</v>
      </c>
      <c r="G35" s="126">
        <v>31427.52</v>
      </c>
    </row>
    <row r="36" spans="1:7" s="16" customFormat="1" ht="12" x14ac:dyDescent="0.2">
      <c r="A36" s="64" t="s">
        <v>25</v>
      </c>
      <c r="B36" s="126">
        <v>45948.35555208</v>
      </c>
      <c r="C36" s="126">
        <v>50081.178226919998</v>
      </c>
      <c r="D36" s="98">
        <f t="shared" si="0"/>
        <v>-8.2522472936119797</v>
      </c>
      <c r="E36" s="64"/>
      <c r="F36" s="126">
        <v>47351.51</v>
      </c>
      <c r="G36" s="126">
        <v>45135.15</v>
      </c>
    </row>
    <row r="37" spans="1:7" s="16" customFormat="1" ht="12" x14ac:dyDescent="0.2">
      <c r="A37" s="64" t="s">
        <v>79</v>
      </c>
      <c r="B37" s="126">
        <v>45082.04769503</v>
      </c>
      <c r="C37" s="126">
        <v>44237.366450610003</v>
      </c>
      <c r="D37" s="98">
        <f t="shared" si="0"/>
        <v>1.9094293177761124</v>
      </c>
      <c r="E37" s="64"/>
      <c r="F37" s="126">
        <v>45815.66</v>
      </c>
      <c r="G37" s="126">
        <v>42076.37</v>
      </c>
    </row>
    <row r="38" spans="1:7" s="16" customFormat="1" ht="12" x14ac:dyDescent="0.2">
      <c r="A38" s="64" t="s">
        <v>26</v>
      </c>
      <c r="B38" s="126">
        <v>71596.37993019</v>
      </c>
      <c r="C38" s="126">
        <v>69421.200623240002</v>
      </c>
      <c r="D38" s="98">
        <f t="shared" si="0"/>
        <v>3.1333069543914238</v>
      </c>
      <c r="E38" s="64"/>
      <c r="F38" s="126">
        <v>74784.17</v>
      </c>
      <c r="G38" s="126">
        <v>71596.38</v>
      </c>
    </row>
    <row r="39" spans="1:7" s="16" customFormat="1" ht="12" x14ac:dyDescent="0.2">
      <c r="A39" s="64" t="s">
        <v>27</v>
      </c>
      <c r="B39" s="126">
        <v>8965.1376479099999</v>
      </c>
      <c r="C39" s="126">
        <v>16847.66409423</v>
      </c>
      <c r="D39" s="98">
        <f t="shared" si="0"/>
        <v>-46.78705844461615</v>
      </c>
      <c r="E39" s="64"/>
      <c r="F39" s="126">
        <v>10127.33</v>
      </c>
      <c r="G39" s="126">
        <v>8808.56</v>
      </c>
    </row>
    <row r="40" spans="1:7" s="16" customFormat="1" ht="12" x14ac:dyDescent="0.2">
      <c r="A40" s="64" t="s">
        <v>28</v>
      </c>
      <c r="B40" s="126">
        <v>66394.670655869995</v>
      </c>
      <c r="C40" s="126">
        <v>75163.158118720006</v>
      </c>
      <c r="D40" s="98">
        <f t="shared" si="0"/>
        <v>-11.665938050394598</v>
      </c>
      <c r="E40" s="64"/>
      <c r="F40" s="126">
        <v>69532.91</v>
      </c>
      <c r="G40" s="126">
        <v>66394.67</v>
      </c>
    </row>
    <row r="41" spans="1:7" s="16" customFormat="1" ht="12" x14ac:dyDescent="0.2">
      <c r="A41" s="64" t="s">
        <v>29</v>
      </c>
      <c r="B41" s="126">
        <v>4850.6064441899998</v>
      </c>
      <c r="C41" s="126">
        <v>1337.7298825400001</v>
      </c>
      <c r="D41" s="98">
        <f t="shared" si="0"/>
        <v>262.5998422775728</v>
      </c>
      <c r="E41" s="64"/>
      <c r="F41" s="126">
        <v>4892.53</v>
      </c>
      <c r="G41" s="126">
        <v>4442.24</v>
      </c>
    </row>
    <row r="42" spans="1:7" s="16" customFormat="1" ht="12" x14ac:dyDescent="0.2">
      <c r="A42" s="64" t="s">
        <v>78</v>
      </c>
      <c r="B42" s="126">
        <v>797.42852766999999</v>
      </c>
      <c r="C42" s="126">
        <v>833.65350695999996</v>
      </c>
      <c r="D42" s="98">
        <f t="shared" si="0"/>
        <v>-4.3453280034888797</v>
      </c>
      <c r="E42" s="64"/>
      <c r="F42" s="126">
        <v>807.04</v>
      </c>
      <c r="G42" s="126">
        <v>770.25</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15888.3343296168</v>
      </c>
      <c r="D48" s="72"/>
      <c r="E48" s="127">
        <v>15886.3120964139</v>
      </c>
      <c r="F48" s="72"/>
      <c r="G48" s="98">
        <f>IFERROR(((C48/E48)-1)*100,IF(C48+E48&lt;&gt;0,100,0))</f>
        <v>1.2729406237443897E-2</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2807</v>
      </c>
      <c r="D54" s="75"/>
      <c r="E54" s="128">
        <v>892470</v>
      </c>
      <c r="F54" s="128">
        <v>101165186.55</v>
      </c>
      <c r="G54" s="128">
        <v>9691196.2799999993</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2020</v>
      </c>
      <c r="F67" s="125">
        <v>2019</v>
      </c>
      <c r="G67" s="50" t="s">
        <v>7</v>
      </c>
    </row>
    <row r="68" spans="1:7" s="16" customFormat="1" ht="12" x14ac:dyDescent="0.2">
      <c r="A68" s="77" t="s">
        <v>53</v>
      </c>
      <c r="B68" s="67">
        <v>7149</v>
      </c>
      <c r="C68" s="66">
        <v>5994</v>
      </c>
      <c r="D68" s="98">
        <f>IFERROR(((B68/C68)-1)*100,IF(B68+C68&lt;&gt;0,100,0))</f>
        <v>19.269269269269262</v>
      </c>
      <c r="E68" s="66">
        <v>140094</v>
      </c>
      <c r="F68" s="66">
        <v>110628</v>
      </c>
      <c r="G68" s="98">
        <f>IFERROR(((E68/F68)-1)*100,IF(E68+F68&lt;&gt;0,100,0))</f>
        <v>26.635209892613076</v>
      </c>
    </row>
    <row r="69" spans="1:7" s="16" customFormat="1" ht="12" x14ac:dyDescent="0.2">
      <c r="A69" s="79" t="s">
        <v>54</v>
      </c>
      <c r="B69" s="67">
        <v>228649488.93200001</v>
      </c>
      <c r="C69" s="66">
        <v>223664352.56799999</v>
      </c>
      <c r="D69" s="98">
        <f>IFERROR(((B69/C69)-1)*100,IF(B69+C69&lt;&gt;0,100,0))</f>
        <v>2.2288470678332173</v>
      </c>
      <c r="E69" s="66">
        <v>4875554574.8669996</v>
      </c>
      <c r="F69" s="66">
        <v>3480164065.6760001</v>
      </c>
      <c r="G69" s="98">
        <f>IFERROR(((E69/F69)-1)*100,IF(E69+F69&lt;&gt;0,100,0))</f>
        <v>40.095538108487247</v>
      </c>
    </row>
    <row r="70" spans="1:7" s="62" customFormat="1" ht="12" x14ac:dyDescent="0.2">
      <c r="A70" s="79" t="s">
        <v>55</v>
      </c>
      <c r="B70" s="67">
        <v>218358676.08803999</v>
      </c>
      <c r="C70" s="66">
        <v>228868782.93776</v>
      </c>
      <c r="D70" s="98">
        <f>IFERROR(((B70/C70)-1)*100,IF(B70+C70&lt;&gt;0,100,0))</f>
        <v>-4.5921976404174725</v>
      </c>
      <c r="E70" s="66">
        <v>4677711041.7442398</v>
      </c>
      <c r="F70" s="66">
        <v>3518113368.5304599</v>
      </c>
      <c r="G70" s="98">
        <f>IFERROR(((E70/F70)-1)*100,IF(E70+F70&lt;&gt;0,100,0))</f>
        <v>32.960781866394264</v>
      </c>
    </row>
    <row r="71" spans="1:7" s="16" customFormat="1" ht="12" x14ac:dyDescent="0.2">
      <c r="A71" s="79" t="s">
        <v>94</v>
      </c>
      <c r="B71" s="98">
        <f>IFERROR(B69/B68/1000,)</f>
        <v>31.983422706952023</v>
      </c>
      <c r="C71" s="98">
        <f>IFERROR(C69/C68/1000,)</f>
        <v>37.314706801468134</v>
      </c>
      <c r="D71" s="98">
        <f>IFERROR(((B71/C71)-1)*100,IF(B71+C71&lt;&gt;0,100,0))</f>
        <v>-14.287353570486461</v>
      </c>
      <c r="E71" s="98">
        <f>IFERROR(E69/E68/1000,)</f>
        <v>34.802022748062015</v>
      </c>
      <c r="F71" s="98">
        <f>IFERROR(F69/F68/1000,)</f>
        <v>31.458257092924036</v>
      </c>
      <c r="G71" s="98">
        <f>IFERROR(((E71/F71)-1)*100,IF(E71+F71&lt;&gt;0,100,0))</f>
        <v>10.629214597810943</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2664</v>
      </c>
      <c r="C74" s="66">
        <v>4145</v>
      </c>
      <c r="D74" s="98">
        <f>IFERROR(((B74/C74)-1)*100,IF(B74+C74&lt;&gt;0,100,0))</f>
        <v>-35.729794933655</v>
      </c>
      <c r="E74" s="66">
        <v>65274</v>
      </c>
      <c r="F74" s="66">
        <v>67494</v>
      </c>
      <c r="G74" s="98">
        <f>IFERROR(((E74/F74)-1)*100,IF(E74+F74&lt;&gt;0,100,0))</f>
        <v>-3.2891812605564952</v>
      </c>
    </row>
    <row r="75" spans="1:7" s="16" customFormat="1" ht="12" x14ac:dyDescent="0.2">
      <c r="A75" s="79" t="s">
        <v>54</v>
      </c>
      <c r="B75" s="67">
        <v>295482192</v>
      </c>
      <c r="C75" s="66">
        <v>558530029.01800001</v>
      </c>
      <c r="D75" s="98">
        <f>IFERROR(((B75/C75)-1)*100,IF(B75+C75&lt;&gt;0,100,0))</f>
        <v>-47.0964537896892</v>
      </c>
      <c r="E75" s="66">
        <v>8902627422.6580009</v>
      </c>
      <c r="F75" s="66">
        <v>9328962537.7099991</v>
      </c>
      <c r="G75" s="98">
        <f>IFERROR(((E75/F75)-1)*100,IF(E75+F75&lt;&gt;0,100,0))</f>
        <v>-4.5700163692226736</v>
      </c>
    </row>
    <row r="76" spans="1:7" s="16" customFormat="1" ht="12" x14ac:dyDescent="0.2">
      <c r="A76" s="79" t="s">
        <v>55</v>
      </c>
      <c r="B76" s="67">
        <v>282321653.76982999</v>
      </c>
      <c r="C76" s="66">
        <v>557842410.20270002</v>
      </c>
      <c r="D76" s="98">
        <f>IFERROR(((B76/C76)-1)*100,IF(B76+C76&lt;&gt;0,100,0))</f>
        <v>-49.390428442462017</v>
      </c>
      <c r="E76" s="66">
        <v>8775733574.0702305</v>
      </c>
      <c r="F76" s="66">
        <v>9082556539.9777393</v>
      </c>
      <c r="G76" s="98">
        <f>IFERROR(((E76/F76)-1)*100,IF(E76+F76&lt;&gt;0,100,0))</f>
        <v>-3.3781564095637373</v>
      </c>
    </row>
    <row r="77" spans="1:7" s="16" customFormat="1" ht="12" x14ac:dyDescent="0.2">
      <c r="A77" s="79" t="s">
        <v>94</v>
      </c>
      <c r="B77" s="98">
        <f>IFERROR(B75/B74/1000,)</f>
        <v>110.91673873873874</v>
      </c>
      <c r="C77" s="98">
        <f>IFERROR(C75/C74/1000,)</f>
        <v>134.74789602364294</v>
      </c>
      <c r="D77" s="98">
        <f>IFERROR(((B77/C77)-1)*100,IF(B77+C77&lt;&gt;0,100,0))</f>
        <v>-17.685736095443573</v>
      </c>
      <c r="E77" s="98">
        <f>IFERROR(E75/E74/1000,)</f>
        <v>136.38856853659956</v>
      </c>
      <c r="F77" s="98">
        <f>IFERROR(F75/F74/1000,)</f>
        <v>138.21913855616796</v>
      </c>
      <c r="G77" s="98">
        <f>IFERROR(((E77/F77)-1)*100,IF(E77+F77&lt;&gt;0,100,0))</f>
        <v>-1.3243969241093945</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280</v>
      </c>
      <c r="C80" s="66">
        <v>178</v>
      </c>
      <c r="D80" s="98">
        <f>IFERROR(((B80/C80)-1)*100,IF(B80+C80&lt;&gt;0,100,0))</f>
        <v>57.303370786516858</v>
      </c>
      <c r="E80" s="66">
        <v>5034</v>
      </c>
      <c r="F80" s="66">
        <v>3431</v>
      </c>
      <c r="G80" s="98">
        <f>IFERROR(((E80/F80)-1)*100,IF(E80+F80&lt;&gt;0,100,0))</f>
        <v>46.721072573593702</v>
      </c>
    </row>
    <row r="81" spans="1:7" s="16" customFormat="1" ht="12" x14ac:dyDescent="0.2">
      <c r="A81" s="79" t="s">
        <v>54</v>
      </c>
      <c r="B81" s="67">
        <v>16046862.577</v>
      </c>
      <c r="C81" s="66">
        <v>15466087.84</v>
      </c>
      <c r="D81" s="98">
        <f>IFERROR(((B81/C81)-1)*100,IF(B81+C81&lt;&gt;0,100,0))</f>
        <v>3.7551496086679403</v>
      </c>
      <c r="E81" s="66">
        <v>418135335.69199997</v>
      </c>
      <c r="F81" s="66">
        <v>253120507.65099999</v>
      </c>
      <c r="G81" s="98">
        <f>IFERROR(((E81/F81)-1)*100,IF(E81+F81&lt;&gt;0,100,0))</f>
        <v>65.192200178628255</v>
      </c>
    </row>
    <row r="82" spans="1:7" s="16" customFormat="1" ht="12" x14ac:dyDescent="0.2">
      <c r="A82" s="79" t="s">
        <v>55</v>
      </c>
      <c r="B82" s="67">
        <v>5078373.8260597503</v>
      </c>
      <c r="C82" s="66">
        <v>2841765.0534395799</v>
      </c>
      <c r="D82" s="98">
        <f>IFERROR(((B82/C82)-1)*100,IF(B82+C82&lt;&gt;0,100,0))</f>
        <v>78.704915098911925</v>
      </c>
      <c r="E82" s="66">
        <v>122205890.883123</v>
      </c>
      <c r="F82" s="66">
        <v>85084240.4804492</v>
      </c>
      <c r="G82" s="98">
        <f>IFERROR(((E82/F82)-1)*100,IF(E82+F82&lt;&gt;0,100,0))</f>
        <v>43.629290445630375</v>
      </c>
    </row>
    <row r="83" spans="1:7" s="32" customFormat="1" x14ac:dyDescent="0.2">
      <c r="A83" s="79" t="s">
        <v>94</v>
      </c>
      <c r="B83" s="98">
        <f>IFERROR(B81/B80/1000,)</f>
        <v>57.310223489285718</v>
      </c>
      <c r="C83" s="98">
        <f>IFERROR(C81/C80/1000,)</f>
        <v>86.888133932584267</v>
      </c>
      <c r="D83" s="98">
        <f>IFERROR(((B83/C83)-1)*100,IF(B83+C83&lt;&gt;0,100,0))</f>
        <v>-34.041369177346802</v>
      </c>
      <c r="E83" s="98">
        <f>IFERROR(E81/E80/1000,)</f>
        <v>83.062243880015885</v>
      </c>
      <c r="F83" s="98">
        <f>IFERROR(F81/F80/1000,)</f>
        <v>73.774557753133195</v>
      </c>
      <c r="G83" s="98">
        <f>IFERROR(((E83/F83)-1)*100,IF(E83+F83&lt;&gt;0,100,0))</f>
        <v>12.589280654126656</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10093</v>
      </c>
      <c r="C86" s="64">
        <f>C68+C74+C80</f>
        <v>10317</v>
      </c>
      <c r="D86" s="98">
        <f>IFERROR(((B86/C86)-1)*100,IF(B86+C86&lt;&gt;0,100,0))</f>
        <v>-2.1711737908306716</v>
      </c>
      <c r="E86" s="64">
        <f>E68+E74+E80</f>
        <v>210402</v>
      </c>
      <c r="F86" s="64">
        <f>F68+F74+F80</f>
        <v>181553</v>
      </c>
      <c r="G86" s="98">
        <f>IFERROR(((E86/F86)-1)*100,IF(E86+F86&lt;&gt;0,100,0))</f>
        <v>15.890125748404049</v>
      </c>
    </row>
    <row r="87" spans="1:7" s="62" customFormat="1" ht="12" x14ac:dyDescent="0.2">
      <c r="A87" s="79" t="s">
        <v>54</v>
      </c>
      <c r="B87" s="64">
        <f t="shared" ref="B87:C87" si="1">B69+B75+B81</f>
        <v>540178543.50900006</v>
      </c>
      <c r="C87" s="64">
        <f t="shared" si="1"/>
        <v>797660469.426</v>
      </c>
      <c r="D87" s="98">
        <f>IFERROR(((B87/C87)-1)*100,IF(B87+C87&lt;&gt;0,100,0))</f>
        <v>-32.279639744750675</v>
      </c>
      <c r="E87" s="64">
        <f t="shared" ref="E87:F87" si="2">E69+E75+E81</f>
        <v>14196317333.217001</v>
      </c>
      <c r="F87" s="64">
        <f t="shared" si="2"/>
        <v>13062247111.036999</v>
      </c>
      <c r="G87" s="98">
        <f>IFERROR(((E87/F87)-1)*100,IF(E87+F87&lt;&gt;0,100,0))</f>
        <v>8.682045382695037</v>
      </c>
    </row>
    <row r="88" spans="1:7" s="62" customFormat="1" ht="12" x14ac:dyDescent="0.2">
      <c r="A88" s="79" t="s">
        <v>55</v>
      </c>
      <c r="B88" s="64">
        <f t="shared" ref="B88:C88" si="3">B70+B76+B82</f>
        <v>505758703.68392974</v>
      </c>
      <c r="C88" s="64">
        <f t="shared" si="3"/>
        <v>789552958.19389963</v>
      </c>
      <c r="D88" s="98">
        <f>IFERROR(((B88/C88)-1)*100,IF(B88+C88&lt;&gt;0,100,0))</f>
        <v>-35.94366300129488</v>
      </c>
      <c r="E88" s="64">
        <f t="shared" ref="E88:F88" si="4">E70+E76+E82</f>
        <v>13575650506.697594</v>
      </c>
      <c r="F88" s="64">
        <f t="shared" si="4"/>
        <v>12685754148.988649</v>
      </c>
      <c r="G88" s="98">
        <f>IFERROR(((E88/F88)-1)*100,IF(E88+F88&lt;&gt;0,100,0))</f>
        <v>7.0149267221916833</v>
      </c>
    </row>
    <row r="89" spans="1:7" s="63" customFormat="1" x14ac:dyDescent="0.2">
      <c r="A89" s="79" t="s">
        <v>95</v>
      </c>
      <c r="B89" s="98">
        <f>IFERROR((B75/B87)*100,IF(B75+B87&lt;&gt;0,100,0))</f>
        <v>54.700838371059234</v>
      </c>
      <c r="C89" s="98">
        <f>IFERROR((C75/C87)*100,IF(C75+C87&lt;&gt;0,100,0))</f>
        <v>70.021024035442139</v>
      </c>
      <c r="D89" s="98">
        <f>IFERROR(((B89/C89)-1)*100,IF(B89+C89&lt;&gt;0,100,0))</f>
        <v>-21.879408185502079</v>
      </c>
      <c r="E89" s="98">
        <f>IFERROR((E75/E87)*100,IF(E75+E87&lt;&gt;0,100,0))</f>
        <v>62.710822910582209</v>
      </c>
      <c r="F89" s="98">
        <f>IFERROR((F75/F87)*100,IF(F75+F87&lt;&gt;0,100,0))</f>
        <v>71.419277697077504</v>
      </c>
      <c r="G89" s="98">
        <f>IFERROR(((E89/F89)-1)*100,IF(E89+F89&lt;&gt;0,100,0))</f>
        <v>-12.193423214712308</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2020</v>
      </c>
      <c r="F94" s="125">
        <v>2019</v>
      </c>
      <c r="G94" s="50" t="s">
        <v>13</v>
      </c>
    </row>
    <row r="95" spans="1:7" s="16" customFormat="1" ht="13.5" x14ac:dyDescent="0.2">
      <c r="A95" s="79" t="s">
        <v>87</v>
      </c>
      <c r="B95" s="66">
        <v>25834628.055</v>
      </c>
      <c r="C95" s="129">
        <v>37073156.520999998</v>
      </c>
      <c r="D95" s="65">
        <f>B95-C95</f>
        <v>-11238528.465999998</v>
      </c>
      <c r="E95" s="129">
        <v>611483554.60099995</v>
      </c>
      <c r="F95" s="129">
        <v>498322184.53799999</v>
      </c>
      <c r="G95" s="80">
        <f>E95-F95</f>
        <v>113161370.06299996</v>
      </c>
    </row>
    <row r="96" spans="1:7" s="16" customFormat="1" ht="13.5" x14ac:dyDescent="0.2">
      <c r="A96" s="79" t="s">
        <v>88</v>
      </c>
      <c r="B96" s="66">
        <v>27568615.309999999</v>
      </c>
      <c r="C96" s="129">
        <v>38689248.652999997</v>
      </c>
      <c r="D96" s="65">
        <f>B96-C96</f>
        <v>-11120633.342999998</v>
      </c>
      <c r="E96" s="129">
        <v>682853400.39699996</v>
      </c>
      <c r="F96" s="129">
        <v>482085332.28799999</v>
      </c>
      <c r="G96" s="80">
        <f>E96-F96</f>
        <v>200768068.10899997</v>
      </c>
    </row>
    <row r="97" spans="1:7" s="28" customFormat="1" ht="12" x14ac:dyDescent="0.2">
      <c r="A97" s="81" t="s">
        <v>16</v>
      </c>
      <c r="B97" s="65">
        <f>B95-B96</f>
        <v>-1733987.254999999</v>
      </c>
      <c r="C97" s="65">
        <f>C95-C96</f>
        <v>-1616092.1319999993</v>
      </c>
      <c r="D97" s="82"/>
      <c r="E97" s="65">
        <f>E95-E96</f>
        <v>-71369845.796000004</v>
      </c>
      <c r="F97" s="82">
        <f>F95-F96</f>
        <v>16236852.25</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682.08333982523595</v>
      </c>
      <c r="C104" s="131">
        <v>663.97982340377905</v>
      </c>
      <c r="D104" s="98">
        <f>IFERROR(((B104/C104)-1)*100,IF(B104+C104&lt;&gt;0,100,0))</f>
        <v>2.7265160451190207</v>
      </c>
      <c r="E104" s="84"/>
      <c r="F104" s="130">
        <v>697.80806597167998</v>
      </c>
      <c r="G104" s="130">
        <v>682.08333982523595</v>
      </c>
    </row>
    <row r="105" spans="1:7" s="16" customFormat="1" ht="12" x14ac:dyDescent="0.2">
      <c r="A105" s="79" t="s">
        <v>50</v>
      </c>
      <c r="B105" s="130">
        <v>674.64637406393001</v>
      </c>
      <c r="C105" s="131">
        <v>657.34031134215104</v>
      </c>
      <c r="D105" s="98">
        <f>IFERROR(((B105/C105)-1)*100,IF(B105+C105&lt;&gt;0,100,0))</f>
        <v>2.6327402143409673</v>
      </c>
      <c r="E105" s="84"/>
      <c r="F105" s="130">
        <v>689.93611673898397</v>
      </c>
      <c r="G105" s="130">
        <v>674.64637406393001</v>
      </c>
    </row>
    <row r="106" spans="1:7" s="16" customFormat="1" ht="12" x14ac:dyDescent="0.2">
      <c r="A106" s="79" t="s">
        <v>51</v>
      </c>
      <c r="B106" s="130">
        <v>710.90052230066203</v>
      </c>
      <c r="C106" s="131">
        <v>689.74178056915298</v>
      </c>
      <c r="D106" s="98">
        <f>IFERROR(((B106/C106)-1)*100,IF(B106+C106&lt;&gt;0,100,0))</f>
        <v>3.0676323122037941</v>
      </c>
      <c r="E106" s="84"/>
      <c r="F106" s="130">
        <v>728.90013491434297</v>
      </c>
      <c r="G106" s="130">
        <v>710.90052230066203</v>
      </c>
    </row>
    <row r="107" spans="1:7" s="28" customFormat="1" ht="12" x14ac:dyDescent="0.2">
      <c r="A107" s="81" t="s">
        <v>52</v>
      </c>
      <c r="B107" s="85"/>
      <c r="C107" s="84"/>
      <c r="D107" s="86"/>
      <c r="E107" s="84"/>
      <c r="F107" s="71"/>
      <c r="G107" s="71"/>
    </row>
    <row r="108" spans="1:7" s="16" customFormat="1" ht="12" x14ac:dyDescent="0.2">
      <c r="A108" s="79" t="s">
        <v>56</v>
      </c>
      <c r="B108" s="130">
        <v>566.279666718415</v>
      </c>
      <c r="C108" s="131">
        <v>508.11763516443398</v>
      </c>
      <c r="D108" s="98">
        <f>IFERROR(((B108/C108)-1)*100,IF(B108+C108&lt;&gt;0,100,0))</f>
        <v>11.446568182023231</v>
      </c>
      <c r="E108" s="84"/>
      <c r="F108" s="130">
        <v>566.279666718415</v>
      </c>
      <c r="G108" s="130">
        <v>561.60299770921597</v>
      </c>
    </row>
    <row r="109" spans="1:7" s="16" customFormat="1" ht="12" x14ac:dyDescent="0.2">
      <c r="A109" s="79" t="s">
        <v>57</v>
      </c>
      <c r="B109" s="130">
        <v>714.20747697661295</v>
      </c>
      <c r="C109" s="131">
        <v>636.19882120621696</v>
      </c>
      <c r="D109" s="98">
        <f>IFERROR(((B109/C109)-1)*100,IF(B109+C109&lt;&gt;0,100,0))</f>
        <v>12.261678766158912</v>
      </c>
      <c r="E109" s="84"/>
      <c r="F109" s="130">
        <v>715.25110884670903</v>
      </c>
      <c r="G109" s="130">
        <v>711.07316392562996</v>
      </c>
    </row>
    <row r="110" spans="1:7" s="16" customFormat="1" ht="12" x14ac:dyDescent="0.2">
      <c r="A110" s="79" t="s">
        <v>59</v>
      </c>
      <c r="B110" s="130">
        <v>775.80200194517101</v>
      </c>
      <c r="C110" s="131">
        <v>735.987135514344</v>
      </c>
      <c r="D110" s="98">
        <f>IFERROR(((B110/C110)-1)*100,IF(B110+C110&lt;&gt;0,100,0))</f>
        <v>5.4097231472670204</v>
      </c>
      <c r="E110" s="84"/>
      <c r="F110" s="130">
        <v>790.945666985495</v>
      </c>
      <c r="G110" s="130">
        <v>773.70745264701395</v>
      </c>
    </row>
    <row r="111" spans="1:7" s="16" customFormat="1" ht="12" x14ac:dyDescent="0.2">
      <c r="A111" s="79" t="s">
        <v>58</v>
      </c>
      <c r="B111" s="130">
        <v>696.870625252933</v>
      </c>
      <c r="C111" s="131">
        <v>720.98806306401696</v>
      </c>
      <c r="D111" s="98">
        <f>IFERROR(((B111/C111)-1)*100,IF(B111+C111&lt;&gt;0,100,0))</f>
        <v>-3.3450536904301775</v>
      </c>
      <c r="E111" s="84"/>
      <c r="F111" s="130">
        <v>724.62963495072995</v>
      </c>
      <c r="G111" s="130">
        <v>696.870625252933</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2020</v>
      </c>
      <c r="F117" s="125">
        <v>2019</v>
      </c>
      <c r="G117" s="50" t="s">
        <v>7</v>
      </c>
    </row>
    <row r="118" spans="1:7" s="28" customFormat="1" ht="12" x14ac:dyDescent="0.2">
      <c r="A118" s="81" t="s">
        <v>33</v>
      </c>
      <c r="B118" s="85"/>
      <c r="C118" s="85"/>
      <c r="D118" s="90"/>
      <c r="E118" s="91"/>
      <c r="F118" s="91"/>
      <c r="G118" s="92"/>
    </row>
    <row r="119" spans="1:7" s="16" customFormat="1" ht="12" x14ac:dyDescent="0.2">
      <c r="A119" s="79" t="s">
        <v>90</v>
      </c>
      <c r="B119" s="64">
        <v>0</v>
      </c>
      <c r="C119" s="66">
        <v>0</v>
      </c>
      <c r="D119" s="98">
        <f>IFERROR(((B119/C119)-1)*100,IF(B119+C119&lt;&gt;0,100,0))</f>
        <v>0</v>
      </c>
      <c r="E119" s="78">
        <v>0</v>
      </c>
      <c r="F119" s="66">
        <v>0</v>
      </c>
      <c r="G119" s="98">
        <f>IFERROR(((E119/F119)-1)*100,IF(E119+F119&lt;&gt;0,100,0))</f>
        <v>0</v>
      </c>
    </row>
    <row r="120" spans="1:7" s="16" customFormat="1" ht="12" x14ac:dyDescent="0.2">
      <c r="A120" s="79" t="s">
        <v>72</v>
      </c>
      <c r="B120" s="67">
        <v>173</v>
      </c>
      <c r="C120" s="66">
        <v>60</v>
      </c>
      <c r="D120" s="98">
        <f>IFERROR(((B120/C120)-1)*100,IF(B120+C120&lt;&gt;0,100,0))</f>
        <v>188.33333333333334</v>
      </c>
      <c r="E120" s="66">
        <v>7150</v>
      </c>
      <c r="F120" s="66">
        <v>4723</v>
      </c>
      <c r="G120" s="98">
        <f>IFERROR(((E120/F120)-1)*100,IF(E120+F120&lt;&gt;0,100,0))</f>
        <v>51.386830404403973</v>
      </c>
    </row>
    <row r="121" spans="1:7" s="16" customFormat="1" ht="12" x14ac:dyDescent="0.2">
      <c r="A121" s="79" t="s">
        <v>74</v>
      </c>
      <c r="B121" s="67">
        <v>13</v>
      </c>
      <c r="C121" s="66">
        <v>3</v>
      </c>
      <c r="D121" s="98">
        <f>IFERROR(((B121/C121)-1)*100,IF(B121+C121&lt;&gt;0,100,0))</f>
        <v>333.33333333333331</v>
      </c>
      <c r="E121" s="66">
        <v>199</v>
      </c>
      <c r="F121" s="66">
        <v>178</v>
      </c>
      <c r="G121" s="98">
        <f>IFERROR(((E121/F121)-1)*100,IF(E121+F121&lt;&gt;0,100,0))</f>
        <v>11.79775280898876</v>
      </c>
    </row>
    <row r="122" spans="1:7" s="28" customFormat="1" ht="12" x14ac:dyDescent="0.2">
      <c r="A122" s="81" t="s">
        <v>34</v>
      </c>
      <c r="B122" s="82">
        <f>SUM(B119:B121)</f>
        <v>186</v>
      </c>
      <c r="C122" s="82">
        <f>SUM(C119:C121)</f>
        <v>63</v>
      </c>
      <c r="D122" s="98">
        <f>IFERROR(((B122/C122)-1)*100,IF(B122+C122&lt;&gt;0,100,0))</f>
        <v>195.23809523809524</v>
      </c>
      <c r="E122" s="82">
        <f>SUM(E119:E121)</f>
        <v>7349</v>
      </c>
      <c r="F122" s="82">
        <f>SUM(F119:F121)</f>
        <v>4901</v>
      </c>
      <c r="G122" s="98">
        <f>IFERROR(((E122/F122)-1)*100,IF(E122+F122&lt;&gt;0,100,0))</f>
        <v>49.948990002040404</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7</v>
      </c>
      <c r="C125" s="66">
        <v>67</v>
      </c>
      <c r="D125" s="98">
        <f>IFERROR(((B125/C125)-1)*100,IF(B125+C125&lt;&gt;0,100,0))</f>
        <v>-89.552238805970148</v>
      </c>
      <c r="E125" s="66">
        <v>702</v>
      </c>
      <c r="F125" s="66">
        <v>628</v>
      </c>
      <c r="G125" s="98">
        <f>IFERROR(((E125/F125)-1)*100,IF(E125+F125&lt;&gt;0,100,0))</f>
        <v>11.783439490445868</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7</v>
      </c>
      <c r="C127" s="82">
        <f>SUM(C125:C126)</f>
        <v>67</v>
      </c>
      <c r="D127" s="98">
        <f>IFERROR(((B127/C127)-1)*100,IF(B127+C127&lt;&gt;0,100,0))</f>
        <v>-89.552238805970148</v>
      </c>
      <c r="E127" s="82">
        <f>SUM(E125:E126)</f>
        <v>702</v>
      </c>
      <c r="F127" s="82">
        <f>SUM(F125:F126)</f>
        <v>628</v>
      </c>
      <c r="G127" s="98">
        <f>IFERROR(((E127/F127)-1)*100,IF(E127+F127&lt;&gt;0,100,0))</f>
        <v>11.783439490445868</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4">
        <v>0</v>
      </c>
      <c r="C130" s="66">
        <v>0</v>
      </c>
      <c r="D130" s="98">
        <f>IFERROR(((B130/C130)-1)*100,IF(B130+C130&lt;&gt;0,100,0))</f>
        <v>0</v>
      </c>
      <c r="E130" s="78">
        <v>0</v>
      </c>
      <c r="F130" s="66">
        <v>0</v>
      </c>
      <c r="G130" s="98">
        <f>IFERROR(((E130/F130)-1)*100,IF(E130+F130&lt;&gt;0,100,0))</f>
        <v>0</v>
      </c>
    </row>
    <row r="131" spans="1:7" s="16" customFormat="1" ht="12" x14ac:dyDescent="0.2">
      <c r="A131" s="79" t="s">
        <v>72</v>
      </c>
      <c r="B131" s="67">
        <v>77792</v>
      </c>
      <c r="C131" s="66">
        <v>19181</v>
      </c>
      <c r="D131" s="98">
        <f>IFERROR(((B131/C131)-1)*100,IF(B131+C131&lt;&gt;0,100,0))</f>
        <v>305.56801000990566</v>
      </c>
      <c r="E131" s="66">
        <v>6164308</v>
      </c>
      <c r="F131" s="66">
        <v>4761523</v>
      </c>
      <c r="G131" s="98">
        <f>IFERROR(((E131/F131)-1)*100,IF(E131+F131&lt;&gt;0,100,0))</f>
        <v>29.460846876094049</v>
      </c>
    </row>
    <row r="132" spans="1:7" s="16" customFormat="1" ht="12" x14ac:dyDescent="0.2">
      <c r="A132" s="79" t="s">
        <v>74</v>
      </c>
      <c r="B132" s="67">
        <v>533</v>
      </c>
      <c r="C132" s="66">
        <v>6</v>
      </c>
      <c r="D132" s="98">
        <f>IFERROR(((B132/C132)-1)*100,IF(B132+C132&lt;&gt;0,100,0))</f>
        <v>8783.3333333333321</v>
      </c>
      <c r="E132" s="66">
        <v>12958</v>
      </c>
      <c r="F132" s="66">
        <v>10196</v>
      </c>
      <c r="G132" s="98">
        <f>IFERROR(((E132/F132)-1)*100,IF(E132+F132&lt;&gt;0,100,0))</f>
        <v>27.089054531188705</v>
      </c>
    </row>
    <row r="133" spans="1:7" s="16" customFormat="1" ht="12" x14ac:dyDescent="0.2">
      <c r="A133" s="81" t="s">
        <v>34</v>
      </c>
      <c r="B133" s="82">
        <f>SUM(B130:B132)</f>
        <v>78325</v>
      </c>
      <c r="C133" s="82">
        <f>SUM(C130:C132)</f>
        <v>19187</v>
      </c>
      <c r="D133" s="98">
        <f>IFERROR(((B133/C133)-1)*100,IF(B133+C133&lt;&gt;0,100,0))</f>
        <v>308.2191066868192</v>
      </c>
      <c r="E133" s="82">
        <f>SUM(E130:E132)</f>
        <v>6177266</v>
      </c>
      <c r="F133" s="82">
        <f>SUM(F130:F132)</f>
        <v>4771719</v>
      </c>
      <c r="G133" s="98">
        <f>IFERROR(((E133/F133)-1)*100,IF(E133+F133&lt;&gt;0,100,0))</f>
        <v>29.455778934174461</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10000</v>
      </c>
      <c r="C136" s="66">
        <v>61893</v>
      </c>
      <c r="D136" s="98">
        <f>IFERROR(((B136/C136)-1)*100,)</f>
        <v>-83.843084032119947</v>
      </c>
      <c r="E136" s="66">
        <v>387384</v>
      </c>
      <c r="F136" s="66">
        <v>467185</v>
      </c>
      <c r="G136" s="98">
        <f>IFERROR(((E136/F136)-1)*100,)</f>
        <v>-17.081241906311206</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10000</v>
      </c>
      <c r="C138" s="82">
        <f>SUM(C136:C137)</f>
        <v>61893</v>
      </c>
      <c r="D138" s="98">
        <f>IFERROR(((B138/C138)-1)*100,)</f>
        <v>-83.843084032119947</v>
      </c>
      <c r="E138" s="82">
        <f>SUM(E136:E137)</f>
        <v>387384</v>
      </c>
      <c r="F138" s="82">
        <f>SUM(F136:F137)</f>
        <v>467185</v>
      </c>
      <c r="G138" s="98">
        <f>IFERROR(((E138/F138)-1)*100,)</f>
        <v>-17.081241906311206</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4">
        <v>0</v>
      </c>
      <c r="C141" s="66">
        <v>0</v>
      </c>
      <c r="D141" s="98">
        <f>IFERROR(((B141/C141)-1)*100,IF(B141+C141&lt;&gt;0,100,0))</f>
        <v>0</v>
      </c>
      <c r="E141" s="78">
        <v>0</v>
      </c>
      <c r="F141" s="66">
        <v>0</v>
      </c>
      <c r="G141" s="98">
        <f>IFERROR(((E141/F141)-1)*100,IF(E141+F141&lt;&gt;0,100,0))</f>
        <v>0</v>
      </c>
    </row>
    <row r="142" spans="1:7" s="32" customFormat="1" x14ac:dyDescent="0.2">
      <c r="A142" s="79" t="s">
        <v>72</v>
      </c>
      <c r="B142" s="67">
        <v>7096905.4342</v>
      </c>
      <c r="C142" s="66">
        <v>1918959.9645400001</v>
      </c>
      <c r="D142" s="98">
        <f>IFERROR(((B142/C142)-1)*100,IF(B142+C142&lt;&gt;0,100,0))</f>
        <v>269.83082322414276</v>
      </c>
      <c r="E142" s="66">
        <v>574102612.15033996</v>
      </c>
      <c r="F142" s="66">
        <v>469708373.43475997</v>
      </c>
      <c r="G142" s="98">
        <f>IFERROR(((E142/F142)-1)*100,IF(E142+F142&lt;&gt;0,100,0))</f>
        <v>22.225330571007973</v>
      </c>
    </row>
    <row r="143" spans="1:7" s="32" customFormat="1" x14ac:dyDescent="0.2">
      <c r="A143" s="79" t="s">
        <v>74</v>
      </c>
      <c r="B143" s="67">
        <v>1423985.04</v>
      </c>
      <c r="C143" s="66">
        <v>40606.44</v>
      </c>
      <c r="D143" s="98">
        <f>IFERROR(((B143/C143)-1)*100,IF(B143+C143&lt;&gt;0,100,0))</f>
        <v>3406.7960648606472</v>
      </c>
      <c r="E143" s="66">
        <v>63769677.009999998</v>
      </c>
      <c r="F143" s="66">
        <v>55091813.149999999</v>
      </c>
      <c r="G143" s="98">
        <f>IFERROR(((E143/F143)-1)*100,IF(E143+F143&lt;&gt;0,100,0))</f>
        <v>15.751639606364986</v>
      </c>
    </row>
    <row r="144" spans="1:7" s="16" customFormat="1" ht="12" x14ac:dyDescent="0.2">
      <c r="A144" s="81" t="s">
        <v>34</v>
      </c>
      <c r="B144" s="82">
        <f>SUM(B141:B143)</f>
        <v>8520890.4741999991</v>
      </c>
      <c r="C144" s="82">
        <f>SUM(C141:C143)</f>
        <v>1959566.40454</v>
      </c>
      <c r="D144" s="98">
        <f>IFERROR(((B144/C144)-1)*100,IF(B144+C144&lt;&gt;0,100,0))</f>
        <v>334.83550516371719</v>
      </c>
      <c r="E144" s="82">
        <f>SUM(E141:E143)</f>
        <v>637872289.16033995</v>
      </c>
      <c r="F144" s="82">
        <f>SUM(F141:F143)</f>
        <v>524800186.58475995</v>
      </c>
      <c r="G144" s="98">
        <f>IFERROR(((E144/F144)-1)*100,IF(E144+F144&lt;&gt;0,100,0))</f>
        <v>21.545743592703136</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15110</v>
      </c>
      <c r="C147" s="66">
        <v>90343.149000000005</v>
      </c>
      <c r="D147" s="98">
        <f>IFERROR(((B147/C147)-1)*100,IF(B147+C147&lt;&gt;0,100,0))</f>
        <v>-83.274880090796927</v>
      </c>
      <c r="E147" s="66">
        <v>624194.00581999996</v>
      </c>
      <c r="F147" s="66">
        <v>545976.26142999995</v>
      </c>
      <c r="G147" s="98">
        <f>IFERROR(((E147/F147)-1)*100,IF(E147+F147&lt;&gt;0,100,0))</f>
        <v>14.326217074921011</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15110</v>
      </c>
      <c r="C149" s="82">
        <f>SUM(C147:C148)</f>
        <v>90343.149000000005</v>
      </c>
      <c r="D149" s="98">
        <f>IFERROR(((B149/C149)-1)*100,IF(B149+C149&lt;&gt;0,100,0))</f>
        <v>-83.274880090796927</v>
      </c>
      <c r="E149" s="82">
        <f>SUM(E147:E148)</f>
        <v>624194.00581999996</v>
      </c>
      <c r="F149" s="82">
        <f>SUM(F147:F148)</f>
        <v>545976.26142999995</v>
      </c>
      <c r="G149" s="98">
        <f>IFERROR(((E149/F149)-1)*100,IF(E149+F149&lt;&gt;0,100,0))</f>
        <v>14.326217074921011</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4">
        <v>0</v>
      </c>
      <c r="C152" s="66">
        <v>0</v>
      </c>
      <c r="D152" s="98">
        <f>IFERROR(((B152/C152)-1)*100,IF(B152+C152&lt;&gt;0,100,0))</f>
        <v>0</v>
      </c>
      <c r="E152" s="78"/>
      <c r="F152" s="78"/>
      <c r="G152" s="65"/>
    </row>
    <row r="153" spans="1:7" s="16" customFormat="1" ht="12" x14ac:dyDescent="0.2">
      <c r="A153" s="79" t="s">
        <v>72</v>
      </c>
      <c r="B153" s="67">
        <v>928523</v>
      </c>
      <c r="C153" s="66">
        <v>740981</v>
      </c>
      <c r="D153" s="98">
        <f>IFERROR(((B153/C153)-1)*100,IF(B153+C153&lt;&gt;0,100,0))</f>
        <v>25.30996071424234</v>
      </c>
      <c r="E153" s="78"/>
      <c r="F153" s="78"/>
      <c r="G153" s="65"/>
    </row>
    <row r="154" spans="1:7" s="16" customFormat="1" ht="12" x14ac:dyDescent="0.2">
      <c r="A154" s="79" t="s">
        <v>74</v>
      </c>
      <c r="B154" s="67">
        <v>2404</v>
      </c>
      <c r="C154" s="66">
        <v>2451</v>
      </c>
      <c r="D154" s="98">
        <f>IFERROR(((B154/C154)-1)*100,IF(B154+C154&lt;&gt;0,100,0))</f>
        <v>-1.9175846593227241</v>
      </c>
      <c r="E154" s="78"/>
      <c r="F154" s="78"/>
      <c r="G154" s="65"/>
    </row>
    <row r="155" spans="1:7" s="28" customFormat="1" ht="12" x14ac:dyDescent="0.2">
      <c r="A155" s="81" t="s">
        <v>34</v>
      </c>
      <c r="B155" s="82">
        <f>SUM(B152:B154)</f>
        <v>930927</v>
      </c>
      <c r="C155" s="82">
        <f>SUM(C152:C154)</f>
        <v>743432</v>
      </c>
      <c r="D155" s="98">
        <f>IFERROR(((B155/C155)-1)*100,IF(B155+C155&lt;&gt;0,100,0))</f>
        <v>25.220194987571155</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275091</v>
      </c>
      <c r="C158" s="66">
        <v>114402</v>
      </c>
      <c r="D158" s="98">
        <f>IFERROR(((B158/C158)-1)*100,IF(B158+C158&lt;&gt;0,100,0))</f>
        <v>140.45995699375885</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275091</v>
      </c>
      <c r="C160" s="82">
        <f>SUM(C158:C159)</f>
        <v>114402</v>
      </c>
      <c r="D160" s="98">
        <f>IFERROR(((B160/C160)-1)*100,IF(B160+C160&lt;&gt;0,100,0))</f>
        <v>140.45995699375885</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2020</v>
      </c>
      <c r="F166" s="125">
        <v>2019</v>
      </c>
      <c r="G166" s="50" t="s">
        <v>7</v>
      </c>
    </row>
    <row r="167" spans="1:7" x14ac:dyDescent="0.2">
      <c r="A167" s="102" t="s">
        <v>33</v>
      </c>
      <c r="B167" s="104"/>
      <c r="C167" s="104"/>
      <c r="D167" s="105"/>
      <c r="E167" s="106"/>
      <c r="F167" s="106"/>
      <c r="G167" s="107"/>
    </row>
    <row r="168" spans="1:7" x14ac:dyDescent="0.2">
      <c r="A168" s="101" t="s">
        <v>31</v>
      </c>
      <c r="B168" s="112">
        <v>5928</v>
      </c>
      <c r="C168" s="113">
        <v>8647</v>
      </c>
      <c r="D168" s="111">
        <f>IFERROR(((B168/C168)-1)*100,IF(B168+C168&lt;&gt;0,100,0))</f>
        <v>-31.444431594772748</v>
      </c>
      <c r="E168" s="113">
        <v>187613</v>
      </c>
      <c r="F168" s="113">
        <v>139439</v>
      </c>
      <c r="G168" s="111">
        <f>IFERROR(((E168/F168)-1)*100,IF(E168+F168&lt;&gt;0,100,0))</f>
        <v>34.548440536722147</v>
      </c>
    </row>
    <row r="169" spans="1:7" x14ac:dyDescent="0.2">
      <c r="A169" s="101" t="s">
        <v>32</v>
      </c>
      <c r="B169" s="112">
        <v>49609</v>
      </c>
      <c r="C169" s="113">
        <v>73295</v>
      </c>
      <c r="D169" s="111">
        <f t="shared" ref="D169:D171" si="5">IFERROR(((B169/C169)-1)*100,IF(B169+C169&lt;&gt;0,100,0))</f>
        <v>-32.315983354935526</v>
      </c>
      <c r="E169" s="113">
        <v>1122093</v>
      </c>
      <c r="F169" s="113">
        <v>1026500</v>
      </c>
      <c r="G169" s="111">
        <f>IFERROR(((E169/F169)-1)*100,IF(E169+F169&lt;&gt;0,100,0))</f>
        <v>9.3125182659522743</v>
      </c>
    </row>
    <row r="170" spans="1:7" x14ac:dyDescent="0.2">
      <c r="A170" s="101" t="s">
        <v>92</v>
      </c>
      <c r="B170" s="112">
        <v>13559648</v>
      </c>
      <c r="C170" s="113">
        <v>16039242</v>
      </c>
      <c r="D170" s="111">
        <f t="shared" si="5"/>
        <v>-15.459546030915927</v>
      </c>
      <c r="E170" s="113">
        <v>293687364</v>
      </c>
      <c r="F170" s="113">
        <v>258688829</v>
      </c>
      <c r="G170" s="111">
        <f>IFERROR(((E170/F170)-1)*100,IF(E170+F170&lt;&gt;0,100,0))</f>
        <v>13.529202298874687</v>
      </c>
    </row>
    <row r="171" spans="1:7" x14ac:dyDescent="0.2">
      <c r="A171" s="101" t="s">
        <v>93</v>
      </c>
      <c r="B171" s="112">
        <v>140273</v>
      </c>
      <c r="C171" s="113">
        <v>100124</v>
      </c>
      <c r="D171" s="111">
        <f t="shared" si="5"/>
        <v>40.099276896648163</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245</v>
      </c>
      <c r="C174" s="113">
        <v>508</v>
      </c>
      <c r="D174" s="111">
        <f t="shared" ref="D174:D177" si="6">IFERROR(((B174/C174)-1)*100,IF(B174+C174&lt;&gt;0,100,0))</f>
        <v>-51.771653543307082</v>
      </c>
      <c r="E174" s="113">
        <v>8932</v>
      </c>
      <c r="F174" s="113">
        <v>13991</v>
      </c>
      <c r="G174" s="111">
        <f t="shared" ref="G174" si="7">IFERROR(((E174/F174)-1)*100,IF(E174+F174&lt;&gt;0,100,0))</f>
        <v>-36.158959330998499</v>
      </c>
    </row>
    <row r="175" spans="1:7" x14ac:dyDescent="0.2">
      <c r="A175" s="101" t="s">
        <v>32</v>
      </c>
      <c r="B175" s="112">
        <v>2519</v>
      </c>
      <c r="C175" s="113">
        <v>5248</v>
      </c>
      <c r="D175" s="111">
        <f t="shared" si="6"/>
        <v>-52.000762195121951</v>
      </c>
      <c r="E175" s="113">
        <v>95683</v>
      </c>
      <c r="F175" s="113">
        <v>146592</v>
      </c>
      <c r="G175" s="111">
        <f t="shared" ref="G175" si="8">IFERROR(((E175/F175)-1)*100,IF(E175+F175&lt;&gt;0,100,0))</f>
        <v>-34.728361711416724</v>
      </c>
    </row>
    <row r="176" spans="1:7" x14ac:dyDescent="0.2">
      <c r="A176" s="101" t="s">
        <v>92</v>
      </c>
      <c r="B176" s="112">
        <v>12214</v>
      </c>
      <c r="C176" s="113">
        <v>32253</v>
      </c>
      <c r="D176" s="111">
        <f t="shared" si="6"/>
        <v>-62.130654512758497</v>
      </c>
      <c r="E176" s="113">
        <v>776428</v>
      </c>
      <c r="F176" s="113">
        <v>2813502</v>
      </c>
      <c r="G176" s="111">
        <f t="shared" ref="G176" si="9">IFERROR(((E176/F176)-1)*100,IF(E176+F176&lt;&gt;0,100,0))</f>
        <v>-72.403502823171976</v>
      </c>
    </row>
    <row r="177" spans="1:7" x14ac:dyDescent="0.2">
      <c r="A177" s="101" t="s">
        <v>93</v>
      </c>
      <c r="B177" s="112">
        <v>41803</v>
      </c>
      <c r="C177" s="113">
        <v>56606</v>
      </c>
      <c r="D177" s="111">
        <f t="shared" si="6"/>
        <v>-26.150938063102846</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2020-05-18T07:00:00+00:00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C0A8D3AD-FD6A-4069-AF38-816E399D8FB8}"/>
</file>

<file path=customXml/itemProps2.xml><?xml version="1.0" encoding="utf-8"?>
<ds:datastoreItem xmlns:ds="http://schemas.openxmlformats.org/officeDocument/2006/customXml" ds:itemID="{CC323850-EA74-4D49-88EE-D42C5B78960E}"/>
</file>

<file path=customXml/itemProps3.xml><?xml version="1.0" encoding="utf-8"?>
<ds:datastoreItem xmlns:ds="http://schemas.openxmlformats.org/officeDocument/2006/customXml" ds:itemID="{7DFA1E55-AC5B-4AB8-BBC9-904DD60ACC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2020-05-18T07:22:41Z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