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D18320A-2E30-4C11-AFA4-9B1E79449B27}"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<sst xmlns="http://schemas.openxmlformats.org/spreadsheetml/2006/main" count="265" uniqueCount="100">
  <si>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</si>
  <si>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</si>
  <si>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</si>
  <si>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</si>
  <si>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</si>
  <si>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</si>
  <si>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</si>
  <si>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</si>
  <si>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</si>
  <si>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</si>
  <si>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</si>
  <si>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</si>
  <si>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</si>
  <si>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</si>
  <si>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</si>
  <si>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</si>
  <si>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</si>
  <si>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</si>
  <si>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</si>
  <si>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</si>
  <si>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</si>
  <si>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</si>
  <si>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</si>
  <si>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</si>
  <si>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</si>
  <si>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</si>
  <si>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</si>
  <si>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</si>
  <si>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</si>
  <si>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</si>
  <si>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</si>
  <si>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</si>
  <si>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</si>
  <si>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</si>
  <si>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</si>
  <si>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</si>
  <si>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</si>
  <si>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</si>
  <si>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</si>
  <si>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</si>
  <si>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</si>
  <si>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</si>
  <si>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</si>
  <si>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</si>
  <si>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</si>
  <si>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</si>
  <si>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</si>
  <si>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</si>
  <si>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</si>
  <si>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</si>
  <si>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</si>
  <si>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</si>
  <si>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</si>
  <si>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</si>
  <si>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</si>
  <si>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</si>
  <si>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</si>
  <si>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</si>
  <si>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</si>
  <si>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</si>
  <si>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</si>
  <si>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</si>
  <si>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</si>
  <si>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</si>
  <si>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</si>
  <si>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</si>
  <si>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</si>
  <si>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</si>
  <si>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</si>
  <si>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</si>
  <si>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</si>
  <si>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</si>
  <si>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</si>
  <si>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</si>
  <si>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</si>
  <si>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</si>
  <si>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</si>
  <si>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</si>
  <si>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</si>
  <si>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</si>
  <si>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</si>
  <si>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</si>
  <si>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</si>
  <si>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</si>
  <si>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</si>
  <si>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</si>
  <si>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</si>
  <si>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</si>
  <si>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</si>
  <si>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</si>
  <si>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</si>
  <si>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</si>
  <si>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</si>
  <si>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</si>
  <si>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</si>
  <si>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</si>
  <si>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</si>
  <si>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17 April 2025</t>
  </si>
  <si>
    <t>17.04.2025</t>
  </si>
  <si>
    <t>19.04.2024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</si>
</sst>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1580657</v>
      </c>
      <c r="C11" s="54">
        <v>2069111</v>
      </c>
      <c r="D11" s="73">
        <f>IFERROR(((B11/C11)-1)*100,IF(B11+C11&lt;&gt;0,100,0))</f>
        <v>-23.606950037963159</v>
      </c>
      <c r="E11" s="54">
        <v>28494825</v>
      </c>
      <c r="F11" s="54">
        <v>25306449</v>
      </c>
      <c r="G11" s="73">
        <f>IFERROR(((E11/F11)-1)*100,IF(E11+F11&lt;&gt;0,100,0))</f>
        <v>12.599065163192202</v>
      </c>
    </row>
    <row r="12" spans="1:7" s="15" customFormat="1" ht="12" x14ac:dyDescent="0.2">
      <c r="A12" s="51" t="s">
        <v>9</v>
      </c>
      <c r="B12" s="54">
        <v>1353709.77</v>
      </c>
      <c r="C12" s="54">
        <v>1588254.67</v>
      </c>
      <c r="D12" s="73">
        <f>IFERROR(((B12/C12)-1)*100,IF(B12+C12&lt;&gt;0,100,0))</f>
        <v>-14.767461694288608</v>
      </c>
      <c r="E12" s="54">
        <v>25607096.465</v>
      </c>
      <c r="F12" s="54">
        <v>20910522.901999999</v>
      </c>
      <c r="G12" s="73">
        <f>IFERROR(((E12/F12)-1)*100,IF(E12+F12&lt;&gt;0,100,0))</f>
        <v>22.46033532978171</v>
      </c>
    </row>
    <row r="13" spans="1:7" s="15" customFormat="1" ht="12" x14ac:dyDescent="0.2">
      <c r="A13" s="51" t="s">
        <v>10</v>
      </c>
      <c r="B13" s="54">
        <v>105759274.34514201</v>
      </c>
      <c r="C13" s="54">
        <v>123202022.665546</v>
      </c>
      <c r="D13" s="73">
        <f>IFERROR(((B13/C13)-1)*100,IF(B13+C13&lt;&gt;0,100,0))</f>
        <v>-14.157842495618322</v>
      </c>
      <c r="E13" s="54">
        <v>2012058618.61643</v>
      </c>
      <c r="F13" s="54">
        <v>1437094860.07709</v>
      </c>
      <c r="G13" s="73">
        <f>IFERROR(((E13/F13)-1)*100,IF(E13+F13&lt;&gt;0,100,0))</f>
        <v>40.008754781051636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308</v>
      </c>
      <c r="C16" s="54">
        <v>534</v>
      </c>
      <c r="D16" s="73">
        <f>IFERROR(((B16/C16)-1)*100,IF(B16+C16&lt;&gt;0,100,0))</f>
        <v>-42.322097378277157</v>
      </c>
      <c r="E16" s="54">
        <v>6940</v>
      </c>
      <c r="F16" s="54">
        <v>6741</v>
      </c>
      <c r="G16" s="73">
        <f>IFERROR(((E16/F16)-1)*100,IF(E16+F16&lt;&gt;0,100,0))</f>
        <v>2.9520842604954689</v>
      </c>
    </row>
    <row r="17" spans="1:7" s="15" customFormat="1" ht="12" x14ac:dyDescent="0.2">
      <c r="A17" s="51" t="s">
        <v>9</v>
      </c>
      <c r="B17" s="54">
        <v>147415.33799999999</v>
      </c>
      <c r="C17" s="54">
        <v>212011.92199999999</v>
      </c>
      <c r="D17" s="73">
        <f>IFERROR(((B17/C17)-1)*100,IF(B17+C17&lt;&gt;0,100,0))</f>
        <v>-30.468373377606571</v>
      </c>
      <c r="E17" s="54">
        <v>2953841.7069999999</v>
      </c>
      <c r="F17" s="54">
        <v>3270634.6430000002</v>
      </c>
      <c r="G17" s="73">
        <f>IFERROR(((E17/F17)-1)*100,IF(E17+F17&lt;&gt;0,100,0))</f>
        <v>-9.6859775113682822</v>
      </c>
    </row>
    <row r="18" spans="1:7" s="15" customFormat="1" ht="12" x14ac:dyDescent="0.2">
      <c r="A18" s="51" t="s">
        <v>10</v>
      </c>
      <c r="B18" s="54">
        <v>11635737.7640428</v>
      </c>
      <c r="C18" s="54">
        <v>24806378.1799611</v>
      </c>
      <c r="D18" s="73">
        <f>IFERROR(((B18/C18)-1)*100,IF(B18+C18&lt;&gt;0,100,0))</f>
        <v>-53.093766128897066</v>
      </c>
      <c r="E18" s="54">
        <v>222117982.24436399</v>
      </c>
      <c r="F18" s="54">
        <v>168750065.79224101</v>
      </c>
      <c r="G18" s="73">
        <f>IFERROR(((E18/F18)-1)*100,IF(E18+F18&lt;&gt;0,100,0))</f>
        <v>31.62541964151151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14259157.404309999</v>
      </c>
      <c r="C24" s="53">
        <v>16744243.465919999</v>
      </c>
      <c r="D24" s="52">
        <f>B24-C24</f>
        <v>-2485086.0616100002</v>
      </c>
      <c r="E24" s="54">
        <v>245546130.76238</v>
      </c>
      <c r="F24" s="54">
        <v>208365167.50611001</v>
      </c>
      <c r="G24" s="52">
        <f>E24-F24</f>
        <v>37180963.256269991</v>
      </c>
    </row>
    <row r="25" spans="1:7" s="15" customFormat="1" ht="12" x14ac:dyDescent="0.2">
      <c r="A25" s="55" t="s">
        <v>15</v>
      </c>
      <c r="B25" s="53">
        <v>14329532.424419999</v>
      </c>
      <c r="C25" s="53">
        <v>23997866.998750001</v>
      </c>
      <c r="D25" s="52">
        <f>B25-C25</f>
        <v>-9668334.5743300021</v>
      </c>
      <c r="E25" s="54">
        <v>340436534.62716001</v>
      </c>
      <c r="F25" s="54">
        <v>251674861.61102</v>
      </c>
      <c r="G25" s="52">
        <f>E25-F25</f>
        <v>88761673.016140014</v>
      </c>
    </row>
    <row r="26" spans="1:7" s="25" customFormat="1" ht="12" x14ac:dyDescent="0.2">
      <c r="A26" s="56" t="s">
        <v>16</v>
      </c>
      <c r="B26" s="57">
        <f>B24-B25</f>
        <v>-70375.020109999925</v>
      </c>
      <c r="C26" s="57">
        <f>C24-C25</f>
        <v>-7253623.5328300018</v>
      </c>
      <c r="D26" s="57"/>
      <c r="E26" s="57">
        <f>E24-E25</f>
        <v>-94890403.864780009</v>
      </c>
      <c r="F26" s="57">
        <f>F24-F25</f>
        <v>-43309694.104909986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89486.794853200001</v>
      </c>
      <c r="C33" s="104">
        <v>73363.55596718</v>
      </c>
      <c r="D33" s="73">
        <f t="shared" ref="D33:D42" si="0">IFERROR(((B33/C33)-1)*100,IF(B33+C33&lt;&gt;0,100,0))</f>
        <v>21.977177460199606</v>
      </c>
      <c r="E33" s="51"/>
      <c r="F33" s="104">
        <v>90534.36</v>
      </c>
      <c r="G33" s="104">
        <v>86406.46</v>
      </c>
    </row>
    <row r="34" spans="1:7" s="15" customFormat="1" ht="12" x14ac:dyDescent="0.2">
      <c r="A34" s="51" t="s">
        <v>23</v>
      </c>
      <c r="B34" s="104">
        <v>89460.554494259995</v>
      </c>
      <c r="C34" s="104">
        <v>76241.899805630004</v>
      </c>
      <c r="D34" s="73">
        <f t="shared" si="0"/>
        <v>17.337782403546399</v>
      </c>
      <c r="E34" s="51"/>
      <c r="F34" s="104">
        <v>89780.81</v>
      </c>
      <c r="G34" s="104">
        <v>84973.86</v>
      </c>
    </row>
    <row r="35" spans="1:7" s="15" customFormat="1" ht="12" x14ac:dyDescent="0.2">
      <c r="A35" s="51" t="s">
        <v>24</v>
      </c>
      <c r="B35" s="104">
        <v>87010.503053310007</v>
      </c>
      <c r="C35" s="104">
        <v>70389.151162559996</v>
      </c>
      <c r="D35" s="73">
        <f t="shared" si="0"/>
        <v>23.613513753509952</v>
      </c>
      <c r="E35" s="51"/>
      <c r="F35" s="104">
        <v>87122.45</v>
      </c>
      <c r="G35" s="104">
        <v>83774.73</v>
      </c>
    </row>
    <row r="36" spans="1:7" s="15" customFormat="1" ht="12" x14ac:dyDescent="0.2">
      <c r="A36" s="51" t="s">
        <v>25</v>
      </c>
      <c r="B36" s="104">
        <v>82262.118430190007</v>
      </c>
      <c r="C36" s="104">
        <v>67313.610271929996</v>
      </c>
      <c r="D36" s="73">
        <f t="shared" si="0"/>
        <v>22.207259568862536</v>
      </c>
      <c r="E36" s="51"/>
      <c r="F36" s="104">
        <v>83399.44</v>
      </c>
      <c r="G36" s="104">
        <v>79448.02</v>
      </c>
    </row>
    <row r="37" spans="1:7" s="15" customFormat="1" ht="12" x14ac:dyDescent="0.2">
      <c r="A37" s="51" t="s">
        <v>79</v>
      </c>
      <c r="B37" s="104">
        <v>74667.988142760005</v>
      </c>
      <c r="C37" s="104">
        <v>63284.453970080001</v>
      </c>
      <c r="D37" s="73">
        <f t="shared" si="0"/>
        <v>17.987884003964027</v>
      </c>
      <c r="E37" s="51"/>
      <c r="F37" s="104">
        <v>78932.98</v>
      </c>
      <c r="G37" s="104">
        <v>71794.39</v>
      </c>
    </row>
    <row r="38" spans="1:7" s="15" customFormat="1" ht="12" x14ac:dyDescent="0.2">
      <c r="A38" s="51" t="s">
        <v>26</v>
      </c>
      <c r="B38" s="104">
        <v>122922.80954263</v>
      </c>
      <c r="C38" s="104">
        <v>98700.595770190004</v>
      </c>
      <c r="D38" s="73">
        <f t="shared" si="0"/>
        <v>24.541101888420116</v>
      </c>
      <c r="E38" s="51"/>
      <c r="F38" s="104">
        <v>123550.26</v>
      </c>
      <c r="G38" s="104">
        <v>118338.59</v>
      </c>
    </row>
    <row r="39" spans="1:7" s="15" customFormat="1" ht="12" x14ac:dyDescent="0.2">
      <c r="A39" s="51" t="s">
        <v>27</v>
      </c>
      <c r="B39" s="104">
        <v>19678.003613879999</v>
      </c>
      <c r="C39" s="104">
        <v>15499.119388589999</v>
      </c>
      <c r="D39" s="73">
        <f t="shared" si="0"/>
        <v>26.962075202584558</v>
      </c>
      <c r="E39" s="51"/>
      <c r="F39" s="104">
        <v>19800.77</v>
      </c>
      <c r="G39" s="104">
        <v>18712.599999999999</v>
      </c>
    </row>
    <row r="40" spans="1:7" s="15" customFormat="1" ht="12" x14ac:dyDescent="0.2">
      <c r="A40" s="51" t="s">
        <v>28</v>
      </c>
      <c r="B40" s="104">
        <v>121194.84860878</v>
      </c>
      <c r="C40" s="104">
        <v>96257.932774850007</v>
      </c>
      <c r="D40" s="73">
        <f t="shared" si="0"/>
        <v>25.906348822447846</v>
      </c>
      <c r="E40" s="51"/>
      <c r="F40" s="104">
        <v>121902.05</v>
      </c>
      <c r="G40" s="104">
        <v>116037.48</v>
      </c>
    </row>
    <row r="41" spans="1:7" s="15" customFormat="1" ht="12" x14ac:dyDescent="0.2">
      <c r="A41" s="51" t="s">
        <v>29</v>
      </c>
      <c r="B41" s="59"/>
      <c r="C41" s="59"/>
      <c r="D41" s="73">
        <f t="shared" si="0"/>
        <v>0</v>
      </c>
      <c r="E41" s="51"/>
      <c r="F41" s="59"/>
      <c r="G41" s="59"/>
    </row>
    <row r="42" spans="1:7" s="15" customFormat="1" ht="12" x14ac:dyDescent="0.2">
      <c r="A42" s="51" t="s">
        <v>78</v>
      </c>
      <c r="B42" s="104">
        <v>547.82007479000004</v>
      </c>
      <c r="C42" s="104">
        <v>646.72577580999996</v>
      </c>
      <c r="D42" s="73">
        <f t="shared" si="0"/>
        <v>-15.293298136466603</v>
      </c>
      <c r="E42" s="51"/>
      <c r="F42" s="104">
        <v>548.82000000000005</v>
      </c>
      <c r="G42" s="104">
        <v>542.5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20135.1663814036</v>
      </c>
      <c r="D48" s="59"/>
      <c r="E48" s="105">
        <v>18176.203676148099</v>
      </c>
      <c r="F48" s="59"/>
      <c r="G48" s="73">
        <f>IFERROR(((C48/E48)-1)*100,IF(C48+E48&lt;&gt;0,100,0))</f>
        <v>10.777622985300116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2841</v>
      </c>
      <c r="D54" s="62"/>
      <c r="E54" s="106">
        <v>581214</v>
      </c>
      <c r="F54" s="106">
        <v>71719504.995000005</v>
      </c>
      <c r="G54" s="106">
        <v>10825524.35176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3748</v>
      </c>
      <c r="C68" s="53">
        <v>7542</v>
      </c>
      <c r="D68" s="73">
        <f>IFERROR(((B68/C68)-1)*100,IF(B68+C68&lt;&gt;0,100,0))</f>
        <v>-50.30495889684434</v>
      </c>
      <c r="E68" s="53">
        <v>93285</v>
      </c>
      <c r="F68" s="53">
        <v>90591</v>
      </c>
      <c r="G68" s="73">
        <f>IFERROR(((E68/F68)-1)*100,IF(E68+F68&lt;&gt;0,100,0))</f>
        <v>2.9738053449018143</v>
      </c>
    </row>
    <row r="69" spans="1:7" s="15" customFormat="1" ht="12" x14ac:dyDescent="0.2">
      <c r="A69" s="66" t="s">
        <v>54</v>
      </c>
      <c r="B69" s="54">
        <v>184106693.11899999</v>
      </c>
      <c r="C69" s="53">
        <v>301834183.52100003</v>
      </c>
      <c r="D69" s="73">
        <f>IFERROR(((B69/C69)-1)*100,IF(B69+C69&lt;&gt;0,100,0))</f>
        <v>-39.004028314045883</v>
      </c>
      <c r="E69" s="53">
        <v>4245556424.8189998</v>
      </c>
      <c r="F69" s="53">
        <v>3459114756.7509999</v>
      </c>
      <c r="G69" s="73">
        <f>IFERROR(((E69/F69)-1)*100,IF(E69+F69&lt;&gt;0,100,0))</f>
        <v>22.735344831597072</v>
      </c>
    </row>
    <row r="70" spans="1:7" s="15" customFormat="1" ht="12" x14ac:dyDescent="0.2">
      <c r="A70" s="66" t="s">
        <v>55</v>
      </c>
      <c r="B70" s="54">
        <v>161881336.58708</v>
      </c>
      <c r="C70" s="53">
        <v>276590467.40627003</v>
      </c>
      <c r="D70" s="73">
        <f>IFERROR(((B70/C70)-1)*100,IF(B70+C70&lt;&gt;0,100,0))</f>
        <v>-41.472553951289825</v>
      </c>
      <c r="E70" s="53">
        <v>3898428352.17695</v>
      </c>
      <c r="F70" s="53">
        <v>3105278844.6447001</v>
      </c>
      <c r="G70" s="73">
        <f>IFERROR(((E70/F70)-1)*100,IF(E70+F70&lt;&gt;0,100,0))</f>
        <v>25.541973755435809</v>
      </c>
    </row>
    <row r="71" spans="1:7" s="15" customFormat="1" ht="12" x14ac:dyDescent="0.2">
      <c r="A71" s="66" t="s">
        <v>93</v>
      </c>
      <c r="B71" s="73">
        <f>IFERROR(B69/B68/1000,)</f>
        <v>49.121316200373528</v>
      </c>
      <c r="C71" s="73">
        <f>IFERROR(C69/C68/1000,)</f>
        <v>40.020443320206844</v>
      </c>
      <c r="D71" s="73">
        <f>IFERROR(((B71/C71)-1)*100,IF(B71+C71&lt;&gt;0,100,0))</f>
        <v>22.740559886730516</v>
      </c>
      <c r="E71" s="73">
        <f>IFERROR(E69/E68/1000,)</f>
        <v>45.511673096628613</v>
      </c>
      <c r="F71" s="73">
        <f>IFERROR(F69/F68/1000,)</f>
        <v>38.183867677263748</v>
      </c>
      <c r="G71" s="73">
        <f>IFERROR(((E71/F71)-1)*100,IF(E71+F71&lt;&gt;0,100,0))</f>
        <v>19.190841224625711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2222</v>
      </c>
      <c r="C74" s="53">
        <v>2858</v>
      </c>
      <c r="D74" s="73">
        <f>IFERROR(((B74/C74)-1)*100,IF(B74+C74&lt;&gt;0,100,0))</f>
        <v>-22.253324002799157</v>
      </c>
      <c r="E74" s="53">
        <v>38771</v>
      </c>
      <c r="F74" s="53">
        <v>40679</v>
      </c>
      <c r="G74" s="73">
        <f>IFERROR(((E74/F74)-1)*100,IF(E74+F74&lt;&gt;0,100,0))</f>
        <v>-4.690380786155024</v>
      </c>
    </row>
    <row r="75" spans="1:7" s="15" customFormat="1" ht="12" x14ac:dyDescent="0.2">
      <c r="A75" s="66" t="s">
        <v>54</v>
      </c>
      <c r="B75" s="54">
        <v>680782306.41499996</v>
      </c>
      <c r="C75" s="53">
        <v>728657775.40999997</v>
      </c>
      <c r="D75" s="73">
        <f>IFERROR(((B75/C75)-1)*100,IF(B75+C75&lt;&gt;0,100,0))</f>
        <v>-6.5703641147672576</v>
      </c>
      <c r="E75" s="53">
        <v>11044645893.601999</v>
      </c>
      <c r="F75" s="53">
        <v>9914568891.9069996</v>
      </c>
      <c r="G75" s="73">
        <f>IFERROR(((E75/F75)-1)*100,IF(E75+F75&lt;&gt;0,100,0))</f>
        <v>11.39814563815731</v>
      </c>
    </row>
    <row r="76" spans="1:7" s="15" customFormat="1" ht="12" x14ac:dyDescent="0.2">
      <c r="A76" s="66" t="s">
        <v>55</v>
      </c>
      <c r="B76" s="54">
        <v>610379349.23667002</v>
      </c>
      <c r="C76" s="53">
        <v>624126037.93184996</v>
      </c>
      <c r="D76" s="73">
        <f>IFERROR(((B76/C76)-1)*100,IF(B76+C76&lt;&gt;0,100,0))</f>
        <v>-2.2025501036188055</v>
      </c>
      <c r="E76" s="53">
        <v>10293467406.954201</v>
      </c>
      <c r="F76" s="53">
        <v>8677283956.8274403</v>
      </c>
      <c r="G76" s="73">
        <f>IFERROR(((E76/F76)-1)*100,IF(E76+F76&lt;&gt;0,100,0))</f>
        <v>18.625453058443696</v>
      </c>
    </row>
    <row r="77" spans="1:7" s="15" customFormat="1" ht="12" x14ac:dyDescent="0.2">
      <c r="A77" s="66" t="s">
        <v>93</v>
      </c>
      <c r="B77" s="73">
        <f>IFERROR(B75/B74/1000,)</f>
        <v>306.38267615436541</v>
      </c>
      <c r="C77" s="73">
        <f>IFERROR(C75/C74/1000,)</f>
        <v>254.9537352729181</v>
      </c>
      <c r="D77" s="73">
        <f>IFERROR(((B77/C77)-1)*100,IF(B77+C77&lt;&gt;0,100,0))</f>
        <v>20.171871899187764</v>
      </c>
      <c r="E77" s="73">
        <f>IFERROR(E75/E74/1000,)</f>
        <v>284.86873935678727</v>
      </c>
      <c r="F77" s="73">
        <f>IFERROR(F75/F74/1000,)</f>
        <v>243.72695719921825</v>
      </c>
      <c r="G77" s="73">
        <f>IFERROR(((E77/F77)-1)*100,IF(E77+F77&lt;&gt;0,100,0))</f>
        <v>16.880275629068151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189</v>
      </c>
      <c r="C80" s="53">
        <v>90</v>
      </c>
      <c r="D80" s="73">
        <f>IFERROR(((B80/C80)-1)*100,IF(B80+C80&lt;&gt;0,100,0))</f>
        <v>110.00000000000001</v>
      </c>
      <c r="E80" s="53">
        <v>4958</v>
      </c>
      <c r="F80" s="53">
        <v>3446</v>
      </c>
      <c r="G80" s="73">
        <f>IFERROR(((E80/F80)-1)*100,IF(E80+F80&lt;&gt;0,100,0))</f>
        <v>43.876958792803244</v>
      </c>
    </row>
    <row r="81" spans="1:7" s="15" customFormat="1" ht="12" x14ac:dyDescent="0.2">
      <c r="A81" s="66" t="s">
        <v>54</v>
      </c>
      <c r="B81" s="54">
        <v>11980708.291999999</v>
      </c>
      <c r="C81" s="53">
        <v>20464721.166000001</v>
      </c>
      <c r="D81" s="73">
        <f>IFERROR(((B81/C81)-1)*100,IF(B81+C81&lt;&gt;0,100,0))</f>
        <v>-41.456772389820308</v>
      </c>
      <c r="E81" s="53">
        <v>351274573.86900002</v>
      </c>
      <c r="F81" s="53">
        <v>334192709.05299997</v>
      </c>
      <c r="G81" s="73">
        <f>IFERROR(((E81/F81)-1)*100,IF(E81+F81&lt;&gt;0,100,0))</f>
        <v>5.1113816529405609</v>
      </c>
    </row>
    <row r="82" spans="1:7" s="15" customFormat="1" ht="12" x14ac:dyDescent="0.2">
      <c r="A82" s="66" t="s">
        <v>55</v>
      </c>
      <c r="B82" s="54">
        <v>2406953.9831496598</v>
      </c>
      <c r="C82" s="53">
        <v>465718.31466027797</v>
      </c>
      <c r="D82" s="73">
        <f>IFERROR(((B82/C82)-1)*100,IF(B82+C82&lt;&gt;0,100,0))</f>
        <v>416.82613875845362</v>
      </c>
      <c r="E82" s="53">
        <v>81313651.568084002</v>
      </c>
      <c r="F82" s="53">
        <v>82082156.871628895</v>
      </c>
      <c r="G82" s="73">
        <f>IFERROR(((E82/F82)-1)*100,IF(E82+F82&lt;&gt;0,100,0))</f>
        <v>-0.93626353501746751</v>
      </c>
    </row>
    <row r="83" spans="1:7" x14ac:dyDescent="0.2">
      <c r="A83" s="66" t="s">
        <v>93</v>
      </c>
      <c r="B83" s="73">
        <f>IFERROR(B81/B80/1000,)</f>
        <v>63.389990962962962</v>
      </c>
      <c r="C83" s="73">
        <f>IFERROR(C81/C80/1000,)</f>
        <v>227.38579073333335</v>
      </c>
      <c r="D83" s="73">
        <f>IFERROR(((B83/C83)-1)*100,IF(B83+C83&lt;&gt;0,100,0))</f>
        <v>-72.122272566581103</v>
      </c>
      <c r="E83" s="73">
        <f>IFERROR(E81/E80/1000,)</f>
        <v>70.850055237797491</v>
      </c>
      <c r="F83" s="73">
        <f>IFERROR(F81/F80/1000,)</f>
        <v>96.979892354323852</v>
      </c>
      <c r="G83" s="73">
        <f>IFERROR(((E83/F83)-1)*100,IF(E83+F83&lt;&gt;0,100,0))</f>
        <v>-26.943561682929996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6159</v>
      </c>
      <c r="C86" s="51">
        <f>C68+C74+C80</f>
        <v>10490</v>
      </c>
      <c r="D86" s="73">
        <f>IFERROR(((B86/C86)-1)*100,IF(B86+C86&lt;&gt;0,100,0))</f>
        <v>-41.286939942802668</v>
      </c>
      <c r="E86" s="51">
        <f>E68+E74+E80</f>
        <v>137014</v>
      </c>
      <c r="F86" s="51">
        <f>F68+F74+F80</f>
        <v>134716</v>
      </c>
      <c r="G86" s="73">
        <f>IFERROR(((E86/F86)-1)*100,IF(E86+F86&lt;&gt;0,100,0))</f>
        <v>1.7058107425992564</v>
      </c>
    </row>
    <row r="87" spans="1:7" s="15" customFormat="1" ht="12" x14ac:dyDescent="0.2">
      <c r="A87" s="66" t="s">
        <v>54</v>
      </c>
      <c r="B87" s="51">
        <f t="shared" ref="B87:C87" si="1">B69+B75+B81</f>
        <v>876869707.82599998</v>
      </c>
      <c r="C87" s="51">
        <f t="shared" si="1"/>
        <v>1050956680.097</v>
      </c>
      <c r="D87" s="73">
        <f>IFERROR(((B87/C87)-1)*100,IF(B87+C87&lt;&gt;0,100,0))</f>
        <v>-16.56461922435588</v>
      </c>
      <c r="E87" s="51">
        <f t="shared" ref="E87:F87" si="2">E69+E75+E81</f>
        <v>15641476892.289999</v>
      </c>
      <c r="F87" s="51">
        <f t="shared" si="2"/>
        <v>13707876357.710999</v>
      </c>
      <c r="G87" s="73">
        <f>IFERROR(((E87/F87)-1)*100,IF(E87+F87&lt;&gt;0,100,0))</f>
        <v>14.10576287764156</v>
      </c>
    </row>
    <row r="88" spans="1:7" s="15" customFormat="1" ht="12" x14ac:dyDescent="0.2">
      <c r="A88" s="66" t="s">
        <v>55</v>
      </c>
      <c r="B88" s="51">
        <f t="shared" ref="B88:C88" si="3">B70+B76+B82</f>
        <v>774667639.80689967</v>
      </c>
      <c r="C88" s="51">
        <f t="shared" si="3"/>
        <v>901182223.65278029</v>
      </c>
      <c r="D88" s="73">
        <f>IFERROR(((B88/C88)-1)*100,IF(B88+C88&lt;&gt;0,100,0))</f>
        <v>-14.038734955631559</v>
      </c>
      <c r="E88" s="51">
        <f t="shared" ref="E88:F88" si="4">E70+E76+E82</f>
        <v>14273209410.699236</v>
      </c>
      <c r="F88" s="51">
        <f t="shared" si="4"/>
        <v>11864644958.343771</v>
      </c>
      <c r="G88" s="73">
        <f>IFERROR(((E88/F88)-1)*100,IF(E88+F88&lt;&gt;0,100,0))</f>
        <v>20.300349996243682</v>
      </c>
    </row>
    <row r="89" spans="1:7" x14ac:dyDescent="0.2">
      <c r="A89" s="66" t="s">
        <v>94</v>
      </c>
      <c r="B89" s="73">
        <f>IFERROR((B75/B87)*100,IF(B75+B87&lt;&gt;0,100,0))</f>
        <v>77.63779502690835</v>
      </c>
      <c r="C89" s="73">
        <f>IFERROR((C75/C87)*100,IF(C75+C87&lt;&gt;0,100,0))</f>
        <v>69.332807832074224</v>
      </c>
      <c r="D89" s="73">
        <f>IFERROR(((B89/C89)-1)*100,IF(B89+C89&lt;&gt;0,100,0))</f>
        <v>11.978437704339061</v>
      </c>
      <c r="E89" s="73">
        <f>IFERROR((E75/E87)*100,IF(E75+E87&lt;&gt;0,100,0))</f>
        <v>70.611272641691073</v>
      </c>
      <c r="F89" s="73">
        <f>IFERROR((F75/F87)*100,IF(F75+F87&lt;&gt;0,100,0))</f>
        <v>72.327533698024808</v>
      </c>
      <c r="G89" s="73">
        <f>IFERROR(((E89/F89)-1)*100,IF(E89+F89&lt;&gt;0,100,0))</f>
        <v>-2.3729013953376454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81826860.187999994</v>
      </c>
      <c r="C97" s="107">
        <v>129259024.85600001</v>
      </c>
      <c r="D97" s="52">
        <f>B97-C97</f>
        <v>-47432164.668000013</v>
      </c>
      <c r="E97" s="107">
        <v>1621980104.325</v>
      </c>
      <c r="F97" s="107">
        <v>1627485293.247</v>
      </c>
      <c r="G97" s="68">
        <f>E97-F97</f>
        <v>-5505188.9219999313</v>
      </c>
    </row>
    <row r="98" spans="1:7" s="15" customFormat="1" ht="13.5" x14ac:dyDescent="0.2">
      <c r="A98" s="66" t="s">
        <v>88</v>
      </c>
      <c r="B98" s="53">
        <v>109109053.95299999</v>
      </c>
      <c r="C98" s="107">
        <v>130814846.005</v>
      </c>
      <c r="D98" s="52">
        <f>B98-C98</f>
        <v>-21705792.052000001</v>
      </c>
      <c r="E98" s="107">
        <v>1588292786.737</v>
      </c>
      <c r="F98" s="107">
        <v>1612673421.3080001</v>
      </c>
      <c r="G98" s="68">
        <f>E98-F98</f>
        <v>-24380634.571000099</v>
      </c>
    </row>
    <row r="99" spans="1:7" s="15" customFormat="1" ht="12" x14ac:dyDescent="0.2">
      <c r="A99" s="69" t="s">
        <v>16</v>
      </c>
      <c r="B99" s="52">
        <f>B97-B98</f>
        <v>-27282193.765000001</v>
      </c>
      <c r="C99" s="52">
        <f>C97-C98</f>
        <v>-1555821.148999989</v>
      </c>
      <c r="D99" s="70"/>
      <c r="E99" s="52">
        <f>E97-E98</f>
        <v>33687317.588000059</v>
      </c>
      <c r="F99" s="70">
        <f>F97-F98</f>
        <v>14811871.938999891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1097.92606115835</v>
      </c>
      <c r="C111" s="108">
        <v>924.79896657199504</v>
      </c>
      <c r="D111" s="73">
        <f>IFERROR(((B111/C111)-1)*100,IF(B111+C111&lt;&gt;0,100,0))</f>
        <v>18.720511251012194</v>
      </c>
      <c r="E111" s="72"/>
      <c r="F111" s="109">
        <v>1099.1332432377401</v>
      </c>
      <c r="G111" s="109">
        <v>1095.0542605741</v>
      </c>
    </row>
    <row r="112" spans="1:7" s="15" customFormat="1" ht="12" x14ac:dyDescent="0.2">
      <c r="A112" s="66" t="s">
        <v>50</v>
      </c>
      <c r="B112" s="109">
        <v>1082.03940694677</v>
      </c>
      <c r="C112" s="108">
        <v>910.90540624176106</v>
      </c>
      <c r="D112" s="73">
        <f>IFERROR(((B112/C112)-1)*100,IF(B112+C112&lt;&gt;0,100,0))</f>
        <v>18.787241741277882</v>
      </c>
      <c r="E112" s="72"/>
      <c r="F112" s="109">
        <v>1083.1601464057201</v>
      </c>
      <c r="G112" s="109">
        <v>1079.24151472778</v>
      </c>
    </row>
    <row r="113" spans="1:7" s="15" customFormat="1" ht="12" x14ac:dyDescent="0.2">
      <c r="A113" s="66" t="s">
        <v>51</v>
      </c>
      <c r="B113" s="109">
        <v>1180.0138811003901</v>
      </c>
      <c r="C113" s="108">
        <v>1000.77329860967</v>
      </c>
      <c r="D113" s="73">
        <f>IFERROR(((B113/C113)-1)*100,IF(B113+C113&lt;&gt;0,100,0))</f>
        <v>17.910208309887075</v>
      </c>
      <c r="E113" s="72"/>
      <c r="F113" s="109">
        <v>1182.2430741450801</v>
      </c>
      <c r="G113" s="109">
        <v>1176.49030656426</v>
      </c>
    </row>
    <row r="114" spans="1:7" s="25" customFormat="1" ht="12" x14ac:dyDescent="0.2">
      <c r="A114" s="69" t="s">
        <v>52</v>
      </c>
      <c r="B114" s="73"/>
      <c r="C114" s="72"/>
      <c r="D114" s="74"/>
      <c r="E114" s="72"/>
      <c r="F114" s="58"/>
      <c r="G114" s="58"/>
    </row>
    <row r="115" spans="1:7" s="15" customFormat="1" ht="12" x14ac:dyDescent="0.2">
      <c r="A115" s="66" t="s">
        <v>56</v>
      </c>
      <c r="B115" s="109">
        <v>798.22399323691502</v>
      </c>
      <c r="C115" s="108">
        <v>716.73797477353799</v>
      </c>
      <c r="D115" s="73">
        <f>IFERROR(((B115/C115)-1)*100,IF(B115+C115&lt;&gt;0,100,0))</f>
        <v>11.369010898177056</v>
      </c>
      <c r="E115" s="72"/>
      <c r="F115" s="109">
        <v>798.22399323691502</v>
      </c>
      <c r="G115" s="109">
        <v>797.27527820156502</v>
      </c>
    </row>
    <row r="116" spans="1:7" s="15" customFormat="1" ht="12" x14ac:dyDescent="0.2">
      <c r="A116" s="66" t="s">
        <v>57</v>
      </c>
      <c r="B116" s="109">
        <v>1085.4884397062101</v>
      </c>
      <c r="C116" s="108">
        <v>922.26000929746897</v>
      </c>
      <c r="D116" s="73">
        <f>IFERROR(((B116/C116)-1)*100,IF(B116+C116&lt;&gt;0,100,0))</f>
        <v>17.698743170386443</v>
      </c>
      <c r="E116" s="72"/>
      <c r="F116" s="109">
        <v>1085.4884397062101</v>
      </c>
      <c r="G116" s="109">
        <v>1081.86363787512</v>
      </c>
    </row>
    <row r="117" spans="1:7" s="15" customFormat="1" ht="12" x14ac:dyDescent="0.2">
      <c r="A117" s="66" t="s">
        <v>59</v>
      </c>
      <c r="B117" s="109">
        <v>1272.40500833753</v>
      </c>
      <c r="C117" s="108">
        <v>1059.6467712926501</v>
      </c>
      <c r="D117" s="73">
        <f>IFERROR(((B117/C117)-1)*100,IF(B117+C117&lt;&gt;0,100,0))</f>
        <v>20.078222555742677</v>
      </c>
      <c r="E117" s="72"/>
      <c r="F117" s="109">
        <v>1274.64025330752</v>
      </c>
      <c r="G117" s="109">
        <v>1268.8164235520801</v>
      </c>
    </row>
    <row r="118" spans="1:7" s="15" customFormat="1" ht="12" x14ac:dyDescent="0.2">
      <c r="A118" s="66" t="s">
        <v>58</v>
      </c>
      <c r="B118" s="109">
        <v>1163.41915748152</v>
      </c>
      <c r="C118" s="108">
        <v>962.64160667053397</v>
      </c>
      <c r="D118" s="73">
        <f>IFERROR(((B118/C118)-1)*100,IF(B118+C118&lt;&gt;0,100,0))</f>
        <v>20.856936726993403</v>
      </c>
      <c r="E118" s="72"/>
      <c r="F118" s="109">
        <v>1166.6040881924</v>
      </c>
      <c r="G118" s="109">
        <v>1160.67586554171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269</v>
      </c>
      <c r="C127" s="53">
        <v>946</v>
      </c>
      <c r="D127" s="73">
        <f>IFERROR(((B127/C127)-1)*100,IF(B127+C127&lt;&gt;0,100,0))</f>
        <v>-71.56448202959831</v>
      </c>
      <c r="E127" s="53">
        <v>3775</v>
      </c>
      <c r="F127" s="53">
        <v>5862</v>
      </c>
      <c r="G127" s="73">
        <f>IFERROR(((E127/F127)-1)*100,IF(E127+F127&lt;&gt;0,100,0))</f>
        <v>-35.602183555100652</v>
      </c>
    </row>
    <row r="128" spans="1:7" s="15" customFormat="1" ht="12" x14ac:dyDescent="0.2">
      <c r="A128" s="66" t="s">
        <v>74</v>
      </c>
      <c r="B128" s="54">
        <v>3</v>
      </c>
      <c r="C128" s="53">
        <v>9</v>
      </c>
      <c r="D128" s="73">
        <f>IFERROR(((B128/C128)-1)*100,IF(B128+C128&lt;&gt;0,100,0))</f>
        <v>-66.666666666666671</v>
      </c>
      <c r="E128" s="53">
        <v>114</v>
      </c>
      <c r="F128" s="53">
        <v>110</v>
      </c>
      <c r="G128" s="73">
        <f>IFERROR(((E128/F128)-1)*100,IF(E128+F128&lt;&gt;0,100,0))</f>
        <v>3.6363636363636376</v>
      </c>
    </row>
    <row r="129" spans="1:7" s="25" customFormat="1" ht="12" x14ac:dyDescent="0.2">
      <c r="A129" s="69" t="s">
        <v>34</v>
      </c>
      <c r="B129" s="70">
        <f>SUM(B126:B128)</f>
        <v>272</v>
      </c>
      <c r="C129" s="70">
        <f>SUM(C126:C128)</f>
        <v>955</v>
      </c>
      <c r="D129" s="73">
        <f>IFERROR(((B129/C129)-1)*100,IF(B129+C129&lt;&gt;0,100,0))</f>
        <v>-71.518324607329845</v>
      </c>
      <c r="E129" s="70">
        <f>SUM(E126:E128)</f>
        <v>3889</v>
      </c>
      <c r="F129" s="70">
        <f>SUM(F126:F128)</f>
        <v>5972</v>
      </c>
      <c r="G129" s="73">
        <f>IFERROR(((E129/F129)-1)*100,IF(E129+F129&lt;&gt;0,100,0))</f>
        <v>-34.879437374413932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80</v>
      </c>
      <c r="D132" s="73">
        <f>IFERROR(((B132/C132)-1)*100,IF(B132+C132&lt;&gt;0,100,0))</f>
        <v>-100</v>
      </c>
      <c r="E132" s="53">
        <v>489</v>
      </c>
      <c r="F132" s="53">
        <v>503</v>
      </c>
      <c r="G132" s="73">
        <f>IFERROR(((E132/F132)-1)*100,IF(E132+F132&lt;&gt;0,100,0))</f>
        <v>-2.7833001988071593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80</v>
      </c>
      <c r="D134" s="73">
        <f>IFERROR(((B134/C134)-1)*100,IF(B134+C134&lt;&gt;0,100,0))</f>
        <v>-100</v>
      </c>
      <c r="E134" s="70">
        <f>SUM(E132:E133)</f>
        <v>489</v>
      </c>
      <c r="F134" s="70">
        <f>SUM(F132:F133)</f>
        <v>503</v>
      </c>
      <c r="G134" s="73">
        <f>IFERROR(((E134/F134)-1)*100,IF(E134+F134&lt;&gt;0,100,0))</f>
        <v>-2.7833001988071593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499965</v>
      </c>
      <c r="C138" s="53">
        <v>949623</v>
      </c>
      <c r="D138" s="73">
        <f>IFERROR(((B138/C138)-1)*100,IF(B138+C138&lt;&gt;0,100,0))</f>
        <v>-47.351212007291309</v>
      </c>
      <c r="E138" s="53">
        <v>5289299</v>
      </c>
      <c r="F138" s="53">
        <v>5339086</v>
      </c>
      <c r="G138" s="73">
        <f>IFERROR(((E138/F138)-1)*100,IF(E138+F138&lt;&gt;0,100,0))</f>
        <v>-0.93250043172183883</v>
      </c>
    </row>
    <row r="139" spans="1:7" s="15" customFormat="1" ht="12" x14ac:dyDescent="0.2">
      <c r="A139" s="66" t="s">
        <v>74</v>
      </c>
      <c r="B139" s="54">
        <v>375</v>
      </c>
      <c r="C139" s="53">
        <v>780</v>
      </c>
      <c r="D139" s="73">
        <f>IFERROR(((B139/C139)-1)*100,IF(B139+C139&lt;&gt;0,100,0))</f>
        <v>-51.92307692307692</v>
      </c>
      <c r="E139" s="53">
        <v>4287</v>
      </c>
      <c r="F139" s="53">
        <v>4927</v>
      </c>
      <c r="G139" s="73">
        <f>IFERROR(((E139/F139)-1)*100,IF(E139+F139&lt;&gt;0,100,0))</f>
        <v>-12.989648873553882</v>
      </c>
    </row>
    <row r="140" spans="1:7" s="15" customFormat="1" ht="12" x14ac:dyDescent="0.2">
      <c r="A140" s="69" t="s">
        <v>34</v>
      </c>
      <c r="B140" s="70">
        <f>SUM(B137:B139)</f>
        <v>500340</v>
      </c>
      <c r="C140" s="70">
        <f>SUM(C137:C139)</f>
        <v>950403</v>
      </c>
      <c r="D140" s="73">
        <f>IFERROR(((B140/C140)-1)*100,IF(B140+C140&lt;&gt;0,100,0))</f>
        <v>-47.354964157310107</v>
      </c>
      <c r="E140" s="70">
        <f>SUM(E137:E139)</f>
        <v>5293586</v>
      </c>
      <c r="F140" s="70">
        <f>SUM(F137:F139)</f>
        <v>5344013</v>
      </c>
      <c r="G140" s="73">
        <f>IFERROR(((E140/F140)-1)*100,IF(E140+F140&lt;&gt;0,100,0))</f>
        <v>-0.9436167165012499</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53140</v>
      </c>
      <c r="D143" s="73">
        <f>IFERROR(((B143/C143)-1)*100,)</f>
        <v>-100</v>
      </c>
      <c r="E143" s="53">
        <v>173013</v>
      </c>
      <c r="F143" s="53">
        <v>359280</v>
      </c>
      <c r="G143" s="73">
        <f>IFERROR(((E143/F143)-1)*100,)</f>
        <v>-51.844522378089522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53140</v>
      </c>
      <c r="D145" s="73">
        <f>IFERROR(((B145/C145)-1)*100,)</f>
        <v>-100</v>
      </c>
      <c r="E145" s="70">
        <f>SUM(E143:E144)</f>
        <v>173013</v>
      </c>
      <c r="F145" s="70">
        <f>SUM(F143:F144)</f>
        <v>359280</v>
      </c>
      <c r="G145" s="73">
        <f>IFERROR(((E145/F145)-1)*100,)</f>
        <v>-51.844522378089522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45003426.845550001</v>
      </c>
      <c r="C149" s="53">
        <v>77575528.335120007</v>
      </c>
      <c r="D149" s="73">
        <f>IFERROR(((B149/C149)-1)*100,IF(B149+C149&lt;&gt;0,100,0))</f>
        <v>-41.987598652066104</v>
      </c>
      <c r="E149" s="53">
        <v>479788896.03157002</v>
      </c>
      <c r="F149" s="53">
        <v>456647429.79268003</v>
      </c>
      <c r="G149" s="73">
        <f>IFERROR(((E149/F149)-1)*100,IF(E149+F149&lt;&gt;0,100,0))</f>
        <v>5.0676878329078301</v>
      </c>
    </row>
    <row r="150" spans="1:7" x14ac:dyDescent="0.2">
      <c r="A150" s="66" t="s">
        <v>74</v>
      </c>
      <c r="B150" s="54">
        <v>1434408.22</v>
      </c>
      <c r="C150" s="53">
        <v>2735671.7</v>
      </c>
      <c r="D150" s="73">
        <f>IFERROR(((B150/C150)-1)*100,IF(B150+C150&lt;&gt;0,100,0))</f>
        <v>-47.566507340774855</v>
      </c>
      <c r="E150" s="53">
        <v>30845120.149999999</v>
      </c>
      <c r="F150" s="53">
        <v>34337022.090000004</v>
      </c>
      <c r="G150" s="73">
        <f>IFERROR(((E150/F150)-1)*100,IF(E150+F150&lt;&gt;0,100,0))</f>
        <v>-10.169495569090003</v>
      </c>
    </row>
    <row r="151" spans="1:7" s="15" customFormat="1" ht="12" x14ac:dyDescent="0.2">
      <c r="A151" s="69" t="s">
        <v>34</v>
      </c>
      <c r="B151" s="70">
        <f>SUM(B148:B150)</f>
        <v>46437835.065549999</v>
      </c>
      <c r="C151" s="70">
        <f>SUM(C148:C150)</f>
        <v>80311200.03512001</v>
      </c>
      <c r="D151" s="73">
        <f>IFERROR(((B151/C151)-1)*100,IF(B151+C151&lt;&gt;0,100,0))</f>
        <v>-42.177635192547513</v>
      </c>
      <c r="E151" s="70">
        <f>SUM(E148:E150)</f>
        <v>510634016.18156999</v>
      </c>
      <c r="F151" s="70">
        <f>SUM(F148:F150)</f>
        <v>490984451.88268006</v>
      </c>
      <c r="G151" s="73">
        <f>IFERROR(((E151/F151)-1)*100,IF(E151+F151&lt;&gt;0,100,0))</f>
        <v>4.0020746529841666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79798.33</v>
      </c>
      <c r="D154" s="73">
        <f>IFERROR(((B154/C154)-1)*100,IF(B154+C154&lt;&gt;0,100,0))</f>
        <v>-100</v>
      </c>
      <c r="E154" s="53">
        <v>223559.56221999999</v>
      </c>
      <c r="F154" s="53">
        <v>302594.842</v>
      </c>
      <c r="G154" s="73">
        <f>IFERROR(((E154/F154)-1)*100,IF(E154+F154&lt;&gt;0,100,0))</f>
        <v>-26.119176142467094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79798.33</v>
      </c>
      <c r="D156" s="73">
        <f>IFERROR(((B156/C156)-1)*100,IF(B156+C156&lt;&gt;0,100,0))</f>
        <v>-100</v>
      </c>
      <c r="E156" s="70">
        <f>SUM(E154:E155)</f>
        <v>223559.56221999999</v>
      </c>
      <c r="F156" s="70">
        <f>SUM(F154:F155)</f>
        <v>302594.842</v>
      </c>
      <c r="G156" s="73">
        <f>IFERROR(((E156/F156)-1)*100,IF(E156+F156&lt;&gt;0,100,0))</f>
        <v>-26.119176142467094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1634046</v>
      </c>
      <c r="C160" s="53">
        <v>1767525</v>
      </c>
      <c r="D160" s="73">
        <f>IFERROR(((B160/C160)-1)*100,IF(B160+C160&lt;&gt;0,100,0))</f>
        <v>-7.5517460856282081</v>
      </c>
      <c r="E160" s="65"/>
      <c r="F160" s="65"/>
      <c r="G160" s="52"/>
    </row>
    <row r="161" spans="1:7" s="15" customFormat="1" ht="12" x14ac:dyDescent="0.2">
      <c r="A161" s="66" t="s">
        <v>74</v>
      </c>
      <c r="B161" s="54">
        <v>1618</v>
      </c>
      <c r="C161" s="53">
        <v>1433</v>
      </c>
      <c r="D161" s="73">
        <f>IFERROR(((B161/C161)-1)*100,IF(B161+C161&lt;&gt;0,100,0))</f>
        <v>12.909979064898813</v>
      </c>
      <c r="E161" s="65"/>
      <c r="F161" s="65"/>
      <c r="G161" s="52"/>
    </row>
    <row r="162" spans="1:7" s="25" customFormat="1" ht="12" x14ac:dyDescent="0.2">
      <c r="A162" s="69" t="s">
        <v>34</v>
      </c>
      <c r="B162" s="70">
        <f>SUM(B159:B161)</f>
        <v>1635664</v>
      </c>
      <c r="C162" s="70">
        <f>SUM(C159:C161)</f>
        <v>1768958</v>
      </c>
      <c r="D162" s="73">
        <f>IFERROR(((B162/C162)-1)*100,IF(B162+C162&lt;&gt;0,100,0))</f>
        <v>-7.5351704223616363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230580</v>
      </c>
      <c r="C165" s="53">
        <v>179369</v>
      </c>
      <c r="D165" s="73">
        <f>IFERROR(((B165/C165)-1)*100,IF(B165+C165&lt;&gt;0,100,0))</f>
        <v>28.550641415183222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230580</v>
      </c>
      <c r="C167" s="70">
        <f>SUM(C165:C166)</f>
        <v>179369</v>
      </c>
      <c r="D167" s="73">
        <f>IFERROR(((B167/C167)-1)*100,IF(B167+C167&lt;&gt;0,100,0))</f>
        <v>28.550641415183222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20910</v>
      </c>
      <c r="C175" s="88">
        <v>33518</v>
      </c>
      <c r="D175" s="73">
        <f>IFERROR(((B175/C175)-1)*100,IF(B175+C175&lt;&gt;0,100,0))</f>
        <v>-37.615609523241247</v>
      </c>
      <c r="E175" s="88">
        <v>427528</v>
      </c>
      <c r="F175" s="88">
        <v>496486</v>
      </c>
      <c r="G175" s="73">
        <f>IFERROR(((E175/F175)-1)*100,IF(E175+F175&lt;&gt;0,100,0))</f>
        <v>-13.889213391716993</v>
      </c>
    </row>
    <row r="176" spans="1:7" x14ac:dyDescent="0.2">
      <c r="A176" s="66" t="s">
        <v>32</v>
      </c>
      <c r="B176" s="87">
        <v>88050</v>
      </c>
      <c r="C176" s="88">
        <v>152028</v>
      </c>
      <c r="D176" s="73">
        <f t="shared" ref="D176:D178" si="5">IFERROR(((B176/C176)-1)*100,IF(B176+C176&lt;&gt;0,100,0))</f>
        <v>-42.083037335227722</v>
      </c>
      <c r="E176" s="88">
        <v>1763520</v>
      </c>
      <c r="F176" s="88">
        <v>2166728</v>
      </c>
      <c r="G176" s="73">
        <f>IFERROR(((E176/F176)-1)*100,IF(E176+F176&lt;&gt;0,100,0))</f>
        <v>-18.60907322008115</v>
      </c>
    </row>
    <row r="177" spans="1:7" x14ac:dyDescent="0.2">
      <c r="A177" s="66" t="s">
        <v>91</v>
      </c>
      <c r="B177" s="87">
        <v>39667965.702600002</v>
      </c>
      <c r="C177" s="88">
        <v>68548410.029489994</v>
      </c>
      <c r="D177" s="73">
        <f t="shared" si="5"/>
        <v>-42.131457628944901</v>
      </c>
      <c r="E177" s="88">
        <v>785263394.49083602</v>
      </c>
      <c r="F177" s="88">
        <v>910195458.40011001</v>
      </c>
      <c r="G177" s="73">
        <f>IFERROR(((E177/F177)-1)*100,IF(E177+F177&lt;&gt;0,100,0))</f>
        <v>-13.725850063993118</v>
      </c>
    </row>
    <row r="178" spans="1:7" x14ac:dyDescent="0.2">
      <c r="A178" s="66" t="s">
        <v>92</v>
      </c>
      <c r="B178" s="87">
        <v>167064</v>
      </c>
      <c r="C178" s="88">
        <v>210662</v>
      </c>
      <c r="D178" s="73">
        <f t="shared" si="5"/>
        <v>-20.695711613864866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312</v>
      </c>
      <c r="C181" s="88">
        <v>940</v>
      </c>
      <c r="D181" s="73">
        <f t="shared" ref="D181:D184" si="6">IFERROR(((B181/C181)-1)*100,IF(B181+C181&lt;&gt;0,100,0))</f>
        <v>-66.808510638297875</v>
      </c>
      <c r="E181" s="88">
        <v>16926</v>
      </c>
      <c r="F181" s="88">
        <v>16978</v>
      </c>
      <c r="G181" s="73">
        <f t="shared" ref="G181" si="7">IFERROR(((E181/F181)-1)*100,IF(E181+F181&lt;&gt;0,100,0))</f>
        <v>-0.30627871362940429</v>
      </c>
    </row>
    <row r="182" spans="1:7" x14ac:dyDescent="0.2">
      <c r="A182" s="66" t="s">
        <v>32</v>
      </c>
      <c r="B182" s="87">
        <v>3648</v>
      </c>
      <c r="C182" s="88">
        <v>11482</v>
      </c>
      <c r="D182" s="73">
        <f t="shared" si="6"/>
        <v>-68.228531614701268</v>
      </c>
      <c r="E182" s="88">
        <v>180704</v>
      </c>
      <c r="F182" s="88">
        <v>180394</v>
      </c>
      <c r="G182" s="73">
        <f t="shared" ref="G182" si="8">IFERROR(((E182/F182)-1)*100,IF(E182+F182&lt;&gt;0,100,0))</f>
        <v>0.17184607026841103</v>
      </c>
    </row>
    <row r="183" spans="1:7" x14ac:dyDescent="0.2">
      <c r="A183" s="66" t="s">
        <v>91</v>
      </c>
      <c r="B183" s="87">
        <v>66609.223939999996</v>
      </c>
      <c r="C183" s="88">
        <v>222930.70353999999</v>
      </c>
      <c r="D183" s="73">
        <f t="shared" si="6"/>
        <v>-70.121108092206569</v>
      </c>
      <c r="E183" s="88">
        <v>4394691.6850199997</v>
      </c>
      <c r="F183" s="88">
        <v>4172944.4183200002</v>
      </c>
      <c r="G183" s="73">
        <f t="shared" ref="G183" si="9">IFERROR(((E183/F183)-1)*100,IF(E183+F183&lt;&gt;0,100,0))</f>
        <v>5.3139281157565277</v>
      </c>
    </row>
    <row r="184" spans="1:7" x14ac:dyDescent="0.2">
      <c r="A184" s="66" t="s">
        <v>92</v>
      </c>
      <c r="B184" s="87">
        <v>82186</v>
      </c>
      <c r="C184" s="88">
        <v>85190</v>
      </c>
      <c r="D184" s="73">
        <f t="shared" si="6"/>
        <v>-3.5262354736471435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2025-04-22T10:38:28Z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