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27D25EDD-0AC8-4E6C-B92E-AB095BF33056}"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<sst xmlns="http://schemas.openxmlformats.org/spreadsheetml/2006/main" count="265" uniqueCount="100">
  <si>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</si>
  <si>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</si>
  <si>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</si>
  <si>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</si>
  <si>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</si>
  <si>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</si>
  <si>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</si>
  <si>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</si>
  <si>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</si>
  <si>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</si>
  <si>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</si>
  <si>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</si>
  <si>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</si>
  <si>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</si>
  <si>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</si>
  <si>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</si>
  <si>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</si>
  <si>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</si>
  <si>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</si>
  <si>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</si>
  <si>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</si>
  <si>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</si>
  <si>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</si>
  <si>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</si>
  <si>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</si>
  <si>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</si>
  <si>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</si>
  <si>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</si>
  <si>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</si>
  <si>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</si>
  <si>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</si>
  <si>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</si>
  <si>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</si>
  <si>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</si>
  <si>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</si>
  <si>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</si>
  <si>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</si>
  <si>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</si>
  <si>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</si>
  <si>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</si>
  <si>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</si>
  <si>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</si>
  <si>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</si>
  <si>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</si>
  <si>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</si>
  <si>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</si>
  <si>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</si>
  <si>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</si>
  <si>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</si>
  <si>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</si>
  <si>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</si>
  <si>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</si>
  <si>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</si>
  <si>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</si>
  <si>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</si>
  <si>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</si>
  <si>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</si>
  <si>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</si>
  <si>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</si>
  <si>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</si>
  <si>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</si>
  <si>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</si>
  <si>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</si>
  <si>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</si>
  <si>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</si>
  <si>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</si>
  <si>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</si>
  <si>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</si>
  <si>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</si>
  <si>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</si>
  <si>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</si>
  <si>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</si>
  <si>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</si>
  <si>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</si>
  <si>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</si>
  <si>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</si>
  <si>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</si>
  <si>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</si>
  <si>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</si>
  <si>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</si>
  <si>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</si>
  <si>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</si>
  <si>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</si>
  <si>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</si>
  <si>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</si>
  <si>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</si>
  <si>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</si>
  <si>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</si>
  <si>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</si>
  <si>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</si>
  <si>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</si>
  <si>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</si>
  <si>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</si>
  <si>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</si>
  <si>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</si>
  <si>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</si>
  <si>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</si>
  <si>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25 April 2025</t>
  </si>
  <si>
    <t>25.04.2025</t>
  </si>
  <si>
    <t>26.04.2024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</si>
</sst>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1823891</v>
      </c>
      <c r="C11" s="54">
        <v>1839527</v>
      </c>
      <c r="D11" s="73">
        <f>IFERROR(((B11/C11)-1)*100,IF(B11+C11&lt;&gt;0,100,0))</f>
        <v>-0.85000111441690951</v>
      </c>
      <c r="E11" s="54">
        <v>30318717</v>
      </c>
      <c r="F11" s="54">
        <v>27145976</v>
      </c>
      <c r="G11" s="73">
        <f>IFERROR(((E11/F11)-1)*100,IF(E11+F11&lt;&gt;0,100,0))</f>
        <v>11.687702810906476</v>
      </c>
    </row>
    <row r="12" spans="1:7" s="15" customFormat="1" ht="12" x14ac:dyDescent="0.2">
      <c r="A12" s="51" t="s">
        <v>9</v>
      </c>
      <c r="B12" s="54">
        <v>1386945.652</v>
      </c>
      <c r="C12" s="54">
        <v>1484679.1</v>
      </c>
      <c r="D12" s="73">
        <f>IFERROR(((B12/C12)-1)*100,IF(B12+C12&lt;&gt;0,100,0))</f>
        <v>-6.5827994749841912</v>
      </c>
      <c r="E12" s="54">
        <v>26993642.116999999</v>
      </c>
      <c r="F12" s="54">
        <v>22395202.002</v>
      </c>
      <c r="G12" s="73">
        <f>IFERROR(((E12/F12)-1)*100,IF(E12+F12&lt;&gt;0,100,0))</f>
        <v>20.533148638665267</v>
      </c>
    </row>
    <row r="13" spans="1:7" s="15" customFormat="1" ht="12" x14ac:dyDescent="0.2">
      <c r="A13" s="51" t="s">
        <v>10</v>
      </c>
      <c r="B13" s="54">
        <v>110568899.397852</v>
      </c>
      <c r="C13" s="54">
        <v>107446526.870949</v>
      </c>
      <c r="D13" s="73">
        <f>IFERROR(((B13/C13)-1)*100,IF(B13+C13&lt;&gt;0,100,0))</f>
        <v>2.9059780877358721</v>
      </c>
      <c r="E13" s="54">
        <v>2122577151.4942801</v>
      </c>
      <c r="F13" s="54">
        <v>1544541386.94804</v>
      </c>
      <c r="G13" s="73">
        <f>IFERROR(((E13/F13)-1)*100,IF(E13+F13&lt;&gt;0,100,0))</f>
        <v>37.424427045520517</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354</v>
      </c>
      <c r="C16" s="54">
        <v>472</v>
      </c>
      <c r="D16" s="73">
        <f>IFERROR(((B16/C16)-1)*100,IF(B16+C16&lt;&gt;0,100,0))</f>
        <v>-25</v>
      </c>
      <c r="E16" s="54">
        <v>7295</v>
      </c>
      <c r="F16" s="54">
        <v>7213</v>
      </c>
      <c r="G16" s="73">
        <f>IFERROR(((E16/F16)-1)*100,IF(E16+F16&lt;&gt;0,100,0))</f>
        <v>1.1368362678497057</v>
      </c>
    </row>
    <row r="17" spans="1:7" s="15" customFormat="1" ht="12" x14ac:dyDescent="0.2">
      <c r="A17" s="51" t="s">
        <v>9</v>
      </c>
      <c r="B17" s="54">
        <v>173102.86300000001</v>
      </c>
      <c r="C17" s="54">
        <v>182655.14799999999</v>
      </c>
      <c r="D17" s="73">
        <f>IFERROR(((B17/C17)-1)*100,IF(B17+C17&lt;&gt;0,100,0))</f>
        <v>-5.2296828775939996</v>
      </c>
      <c r="E17" s="54">
        <v>3126544.57</v>
      </c>
      <c r="F17" s="54">
        <v>3453289.7910000002</v>
      </c>
      <c r="G17" s="73">
        <f>IFERROR(((E17/F17)-1)*100,IF(E17+F17&lt;&gt;0,100,0))</f>
        <v>-9.461853501306706</v>
      </c>
    </row>
    <row r="18" spans="1:7" s="15" customFormat="1" ht="12" x14ac:dyDescent="0.2">
      <c r="A18" s="51" t="s">
        <v>10</v>
      </c>
      <c r="B18" s="54">
        <v>12530144.025392</v>
      </c>
      <c r="C18" s="54">
        <v>10653144.210704099</v>
      </c>
      <c r="D18" s="73">
        <f>IFERROR(((B18/C18)-1)*100,IF(B18+C18&lt;&gt;0,100,0))</f>
        <v>17.619209667714088</v>
      </c>
      <c r="E18" s="54">
        <v>234597759.74975601</v>
      </c>
      <c r="F18" s="54">
        <v>179403210.00294599</v>
      </c>
      <c r="G18" s="73">
        <f>IFERROR(((E18/F18)-1)*100,IF(E18+F18&lt;&gt;0,100,0))</f>
        <v>30.765642234552914</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16167206.124849999</v>
      </c>
      <c r="C24" s="53">
        <v>16904031.33103</v>
      </c>
      <c r="D24" s="52">
        <f>B24-C24</f>
        <v>-736825.20618000068</v>
      </c>
      <c r="E24" s="54">
        <v>261332681.51666999</v>
      </c>
      <c r="F24" s="54">
        <v>225269198.83713999</v>
      </c>
      <c r="G24" s="52">
        <f>E24-F24</f>
        <v>36063482.679529995</v>
      </c>
    </row>
    <row r="25" spans="1:7" s="15" customFormat="1" ht="12" x14ac:dyDescent="0.2">
      <c r="A25" s="55" t="s">
        <v>15</v>
      </c>
      <c r="B25" s="53">
        <v>20118478.92052</v>
      </c>
      <c r="C25" s="53">
        <v>16587862.53861</v>
      </c>
      <c r="D25" s="52">
        <f>B25-C25</f>
        <v>3530616.38191</v>
      </c>
      <c r="E25" s="54">
        <v>360053875.96719998</v>
      </c>
      <c r="F25" s="54">
        <v>268262724.14963001</v>
      </c>
      <c r="G25" s="52">
        <f>E25-F25</f>
        <v>91791151.817569971</v>
      </c>
    </row>
    <row r="26" spans="1:7" s="25" customFormat="1" ht="12" x14ac:dyDescent="0.2">
      <c r="A26" s="56" t="s">
        <v>16</v>
      </c>
      <c r="B26" s="57">
        <f>B24-B25</f>
        <v>-3951272.7956700008</v>
      </c>
      <c r="C26" s="57">
        <f>C24-C25</f>
        <v>316168.79241999984</v>
      </c>
      <c r="D26" s="57"/>
      <c r="E26" s="57">
        <f>E24-E25</f>
        <v>-98721194.450529993</v>
      </c>
      <c r="F26" s="57">
        <f>F24-F25</f>
        <v>-42993525.312490016</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90720.328943009998</v>
      </c>
      <c r="C33" s="104">
        <v>75370.985355840006</v>
      </c>
      <c r="D33" s="73">
        <f t="shared" ref="D33:D42" si="0">IFERROR(((B33/C33)-1)*100,IF(B33+C33&lt;&gt;0,100,0))</f>
        <v>20.365056280879145</v>
      </c>
      <c r="E33" s="51"/>
      <c r="F33" s="104">
        <v>91155.37</v>
      </c>
      <c r="G33" s="104">
        <v>89485.72</v>
      </c>
    </row>
    <row r="34" spans="1:7" s="15" customFormat="1" ht="12" x14ac:dyDescent="0.2">
      <c r="A34" s="51" t="s">
        <v>23</v>
      </c>
      <c r="B34" s="104">
        <v>89251.480106699993</v>
      </c>
      <c r="C34" s="104">
        <v>76247.837390860004</v>
      </c>
      <c r="D34" s="73">
        <f t="shared" si="0"/>
        <v>17.054441359669003</v>
      </c>
      <c r="E34" s="51"/>
      <c r="F34" s="104">
        <v>90751.08</v>
      </c>
      <c r="G34" s="104">
        <v>88658.9</v>
      </c>
    </row>
    <row r="35" spans="1:7" s="15" customFormat="1" ht="12" x14ac:dyDescent="0.2">
      <c r="A35" s="51" t="s">
        <v>24</v>
      </c>
      <c r="B35" s="104">
        <v>88206.186023029994</v>
      </c>
      <c r="C35" s="104">
        <v>70836.373168339996</v>
      </c>
      <c r="D35" s="73">
        <f t="shared" si="0"/>
        <v>24.521036407964147</v>
      </c>
      <c r="E35" s="51"/>
      <c r="F35" s="104">
        <v>88206.19</v>
      </c>
      <c r="G35" s="104">
        <v>86725.09</v>
      </c>
    </row>
    <row r="36" spans="1:7" s="15" customFormat="1" ht="12" x14ac:dyDescent="0.2">
      <c r="A36" s="51" t="s">
        <v>25</v>
      </c>
      <c r="B36" s="104">
        <v>83413.688782409998</v>
      </c>
      <c r="C36" s="104">
        <v>69357.673796000003</v>
      </c>
      <c r="D36" s="73">
        <f t="shared" si="0"/>
        <v>20.265983873323947</v>
      </c>
      <c r="E36" s="51"/>
      <c r="F36" s="104">
        <v>83886.039999999994</v>
      </c>
      <c r="G36" s="104">
        <v>82084.03</v>
      </c>
    </row>
    <row r="37" spans="1:7" s="15" customFormat="1" ht="12" x14ac:dyDescent="0.2">
      <c r="A37" s="51" t="s">
        <v>79</v>
      </c>
      <c r="B37" s="104">
        <v>69694.729364650004</v>
      </c>
      <c r="C37" s="104">
        <v>62362.777537430004</v>
      </c>
      <c r="D37" s="73">
        <f t="shared" si="0"/>
        <v>11.75693597485996</v>
      </c>
      <c r="E37" s="51"/>
      <c r="F37" s="104">
        <v>78426.649999999994</v>
      </c>
      <c r="G37" s="104">
        <v>69449.78</v>
      </c>
    </row>
    <row r="38" spans="1:7" s="15" customFormat="1" ht="12" x14ac:dyDescent="0.2">
      <c r="A38" s="51" t="s">
        <v>26</v>
      </c>
      <c r="B38" s="104">
        <v>127989.83709438999</v>
      </c>
      <c r="C38" s="104">
        <v>103903.24810051</v>
      </c>
      <c r="D38" s="73">
        <f t="shared" si="0"/>
        <v>23.181747860836865</v>
      </c>
      <c r="E38" s="51"/>
      <c r="F38" s="104">
        <v>128663.65</v>
      </c>
      <c r="G38" s="104">
        <v>122922.81</v>
      </c>
    </row>
    <row r="39" spans="1:7" s="15" customFormat="1" ht="12" x14ac:dyDescent="0.2">
      <c r="A39" s="51" t="s">
        <v>27</v>
      </c>
      <c r="B39" s="104">
        <v>20437.032383379999</v>
      </c>
      <c r="C39" s="104">
        <v>16160.78719449</v>
      </c>
      <c r="D39" s="73">
        <f t="shared" si="0"/>
        <v>26.460624333621439</v>
      </c>
      <c r="E39" s="51"/>
      <c r="F39" s="104">
        <v>20577.650000000001</v>
      </c>
      <c r="G39" s="104">
        <v>19653.88</v>
      </c>
    </row>
    <row r="40" spans="1:7" s="15" customFormat="1" ht="12" x14ac:dyDescent="0.2">
      <c r="A40" s="51" t="s">
        <v>28</v>
      </c>
      <c r="B40" s="104">
        <v>126138.93920682999</v>
      </c>
      <c r="C40" s="104">
        <v>101112.07469174999</v>
      </c>
      <c r="D40" s="73">
        <f t="shared" si="0"/>
        <v>24.751608145097247</v>
      </c>
      <c r="E40" s="51"/>
      <c r="F40" s="104">
        <v>126909.58</v>
      </c>
      <c r="G40" s="104">
        <v>121194.85</v>
      </c>
    </row>
    <row r="41" spans="1:7" s="15" customFormat="1" ht="12" x14ac:dyDescent="0.2">
      <c r="A41" s="51" t="s">
        <v>29</v>
      </c>
      <c r="B41" s="59"/>
      <c r="C41" s="59"/>
      <c r="D41" s="73">
        <f t="shared" si="0"/>
        <v>0</v>
      </c>
      <c r="E41" s="51"/>
      <c r="F41" s="59"/>
      <c r="G41" s="59"/>
    </row>
    <row r="42" spans="1:7" s="15" customFormat="1" ht="12" x14ac:dyDescent="0.2">
      <c r="A42" s="51" t="s">
        <v>78</v>
      </c>
      <c r="B42" s="104">
        <v>543.34004606999997</v>
      </c>
      <c r="C42" s="104">
        <v>677.13423520000003</v>
      </c>
      <c r="D42" s="73">
        <f t="shared" si="0"/>
        <v>-19.758887112018829</v>
      </c>
      <c r="E42" s="51"/>
      <c r="F42" s="104">
        <v>553.54</v>
      </c>
      <c r="G42" s="104">
        <v>538.46</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20594.870117370101</v>
      </c>
      <c r="D48" s="59"/>
      <c r="E48" s="105">
        <v>18363.853138762701</v>
      </c>
      <c r="F48" s="59"/>
      <c r="G48" s="73">
        <f>IFERROR(((C48/E48)-1)*100,IF(C48+E48&lt;&gt;0,100,0))</f>
        <v>12.14895894532142</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3631</v>
      </c>
      <c r="D54" s="62"/>
      <c r="E54" s="106">
        <v>999164</v>
      </c>
      <c r="F54" s="106">
        <v>125491386.87</v>
      </c>
      <c r="G54" s="106">
        <v>10751258.6295</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4387</v>
      </c>
      <c r="C68" s="53">
        <v>6401</v>
      </c>
      <c r="D68" s="73">
        <f>IFERROR(((B68/C68)-1)*100,IF(B68+C68&lt;&gt;0,100,0))</f>
        <v>-31.463833775972503</v>
      </c>
      <c r="E68" s="53">
        <v>97730</v>
      </c>
      <c r="F68" s="53">
        <v>96992</v>
      </c>
      <c r="G68" s="73">
        <f>IFERROR(((E68/F68)-1)*100,IF(E68+F68&lt;&gt;0,100,0))</f>
        <v>0.76088749587595039</v>
      </c>
    </row>
    <row r="69" spans="1:7" s="15" customFormat="1" ht="12" x14ac:dyDescent="0.2">
      <c r="A69" s="66" t="s">
        <v>54</v>
      </c>
      <c r="B69" s="54">
        <v>204571297.53999999</v>
      </c>
      <c r="C69" s="53">
        <v>260912615.47</v>
      </c>
      <c r="D69" s="73">
        <f>IFERROR(((B69/C69)-1)*100,IF(B69+C69&lt;&gt;0,100,0))</f>
        <v>-21.593941645369842</v>
      </c>
      <c r="E69" s="53">
        <v>4450428154.9300003</v>
      </c>
      <c r="F69" s="53">
        <v>3720027372.2210002</v>
      </c>
      <c r="G69" s="73">
        <f>IFERROR(((E69/F69)-1)*100,IF(E69+F69&lt;&gt;0,100,0))</f>
        <v>19.634285171211594</v>
      </c>
    </row>
    <row r="70" spans="1:7" s="15" customFormat="1" ht="12" x14ac:dyDescent="0.2">
      <c r="A70" s="66" t="s">
        <v>55</v>
      </c>
      <c r="B70" s="54">
        <v>186004228.34887001</v>
      </c>
      <c r="C70" s="53">
        <v>221119899.60784</v>
      </c>
      <c r="D70" s="73">
        <f>IFERROR(((B70/C70)-1)*100,IF(B70+C70&lt;&gt;0,100,0))</f>
        <v>-15.880828148551196</v>
      </c>
      <c r="E70" s="53">
        <v>4084735568.7525001</v>
      </c>
      <c r="F70" s="53">
        <v>3326398744.2525301</v>
      </c>
      <c r="G70" s="73">
        <f>IFERROR(((E70/F70)-1)*100,IF(E70+F70&lt;&gt;0,100,0))</f>
        <v>22.797532190338021</v>
      </c>
    </row>
    <row r="71" spans="1:7" s="15" customFormat="1" ht="12" x14ac:dyDescent="0.2">
      <c r="A71" s="66" t="s">
        <v>93</v>
      </c>
      <c r="B71" s="73">
        <f>IFERROR(B69/B68/1000,)</f>
        <v>46.631250863916115</v>
      </c>
      <c r="C71" s="73">
        <f>IFERROR(C69/C68/1000,)</f>
        <v>40.761227225433522</v>
      </c>
      <c r="D71" s="73">
        <f>IFERROR(((B71/C71)-1)*100,IF(B71+C71&lt;&gt;0,100,0))</f>
        <v>14.400998296783163</v>
      </c>
      <c r="E71" s="73">
        <f>IFERROR(E69/E68/1000,)</f>
        <v>45.53799401340428</v>
      </c>
      <c r="F71" s="73">
        <f>IFERROR(F69/F68/1000,)</f>
        <v>38.35396086503011</v>
      </c>
      <c r="G71" s="73">
        <f>IFERROR(((E71/F71)-1)*100,IF(E71+F71&lt;&gt;0,100,0))</f>
        <v>18.730876776078521</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2373</v>
      </c>
      <c r="C74" s="53">
        <v>2795</v>
      </c>
      <c r="D74" s="73">
        <f>IFERROR(((B74/C74)-1)*100,IF(B74+C74&lt;&gt;0,100,0))</f>
        <v>-15.098389982110916</v>
      </c>
      <c r="E74" s="53">
        <v>41143</v>
      </c>
      <c r="F74" s="53">
        <v>43474</v>
      </c>
      <c r="G74" s="73">
        <f>IFERROR(((E74/F74)-1)*100,IF(E74+F74&lt;&gt;0,100,0))</f>
        <v>-5.361825458894975</v>
      </c>
    </row>
    <row r="75" spans="1:7" s="15" customFormat="1" ht="12" x14ac:dyDescent="0.2">
      <c r="A75" s="66" t="s">
        <v>54</v>
      </c>
      <c r="B75" s="54">
        <v>626514455.17900002</v>
      </c>
      <c r="C75" s="53">
        <v>646199272.37899995</v>
      </c>
      <c r="D75" s="73">
        <f>IFERROR(((B75/C75)-1)*100,IF(B75+C75&lt;&gt;0,100,0))</f>
        <v>-3.046245646103829</v>
      </c>
      <c r="E75" s="53">
        <v>11669916348.781</v>
      </c>
      <c r="F75" s="53">
        <v>10560768164.285999</v>
      </c>
      <c r="G75" s="73">
        <f>IFERROR(((E75/F75)-1)*100,IF(E75+F75&lt;&gt;0,100,0))</f>
        <v>10.502533217667587</v>
      </c>
    </row>
    <row r="76" spans="1:7" s="15" customFormat="1" ht="12" x14ac:dyDescent="0.2">
      <c r="A76" s="66" t="s">
        <v>55</v>
      </c>
      <c r="B76" s="54">
        <v>564436255.23421001</v>
      </c>
      <c r="C76" s="53">
        <v>558031555.83108997</v>
      </c>
      <c r="D76" s="73">
        <f>IFERROR(((B76/C76)-1)*100,IF(B76+C76&lt;&gt;0,100,0))</f>
        <v>1.1477306858715952</v>
      </c>
      <c r="E76" s="53">
        <v>10856953107.1707</v>
      </c>
      <c r="F76" s="53">
        <v>9235315512.6585293</v>
      </c>
      <c r="G76" s="73">
        <f>IFERROR(((E76/F76)-1)*100,IF(E76+F76&lt;&gt;0,100,0))</f>
        <v>17.559092510585561</v>
      </c>
    </row>
    <row r="77" spans="1:7" s="15" customFormat="1" ht="12" x14ac:dyDescent="0.2">
      <c r="A77" s="66" t="s">
        <v>93</v>
      </c>
      <c r="B77" s="73">
        <f>IFERROR(B75/B74/1000,)</f>
        <v>264.01789093088917</v>
      </c>
      <c r="C77" s="73">
        <f>IFERROR(C75/C74/1000,)</f>
        <v>231.19830854347046</v>
      </c>
      <c r="D77" s="73">
        <f>IFERROR(((B77/C77)-1)*100,IF(B77+C77&lt;&gt;0,100,0))</f>
        <v>14.195424955389701</v>
      </c>
      <c r="E77" s="73">
        <f>IFERROR(E75/E74/1000,)</f>
        <v>283.64281527309629</v>
      </c>
      <c r="F77" s="73">
        <f>IFERROR(F75/F74/1000,)</f>
        <v>242.92147408303813</v>
      </c>
      <c r="G77" s="73">
        <f>IFERROR(((E77/F77)-1)*100,IF(E77+F77&lt;&gt;0,100,0))</f>
        <v>16.763170626956736</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270</v>
      </c>
      <c r="C80" s="53">
        <v>86</v>
      </c>
      <c r="D80" s="73">
        <f>IFERROR(((B80/C80)-1)*100,IF(B80+C80&lt;&gt;0,100,0))</f>
        <v>213.95348837209301</v>
      </c>
      <c r="E80" s="53">
        <v>5227</v>
      </c>
      <c r="F80" s="53">
        <v>3681</v>
      </c>
      <c r="G80" s="73">
        <f>IFERROR(((E80/F80)-1)*100,IF(E80+F80&lt;&gt;0,100,0))</f>
        <v>41.999456669383321</v>
      </c>
    </row>
    <row r="81" spans="1:7" s="15" customFormat="1" ht="12" x14ac:dyDescent="0.2">
      <c r="A81" s="66" t="s">
        <v>54</v>
      </c>
      <c r="B81" s="54">
        <v>11461617.926000001</v>
      </c>
      <c r="C81" s="53">
        <v>9848158.0769999996</v>
      </c>
      <c r="D81" s="73">
        <f>IFERROR(((B81/C81)-1)*100,IF(B81+C81&lt;&gt;0,100,0))</f>
        <v>16.38336668019349</v>
      </c>
      <c r="E81" s="53">
        <v>362701344.79500002</v>
      </c>
      <c r="F81" s="53">
        <v>349737688.77999997</v>
      </c>
      <c r="G81" s="73">
        <f>IFERROR(((E81/F81)-1)*100,IF(E81+F81&lt;&gt;0,100,0))</f>
        <v>3.7066797290911113</v>
      </c>
    </row>
    <row r="82" spans="1:7" s="15" customFormat="1" ht="12" x14ac:dyDescent="0.2">
      <c r="A82" s="66" t="s">
        <v>55</v>
      </c>
      <c r="B82" s="54">
        <v>1143738.32694055</v>
      </c>
      <c r="C82" s="53">
        <v>-1275421.65793958</v>
      </c>
      <c r="D82" s="73">
        <f>IFERROR(((B82/C82)-1)*100,IF(B82+C82&lt;&gt;0,100,0))</f>
        <v>-189.6753101078931</v>
      </c>
      <c r="E82" s="53">
        <v>82457389.895021498</v>
      </c>
      <c r="F82" s="53">
        <v>85334803.914722696</v>
      </c>
      <c r="G82" s="73">
        <f>IFERROR(((E82/F82)-1)*100,IF(E82+F82&lt;&gt;0,100,0))</f>
        <v>-3.3719114449207277</v>
      </c>
    </row>
    <row r="83" spans="1:7" x14ac:dyDescent="0.2">
      <c r="A83" s="66" t="s">
        <v>93</v>
      </c>
      <c r="B83" s="73">
        <f>IFERROR(B81/B80/1000,)</f>
        <v>42.450436762962966</v>
      </c>
      <c r="C83" s="73">
        <f>IFERROR(C81/C80/1000,)</f>
        <v>114.5134660116279</v>
      </c>
      <c r="D83" s="73">
        <f>IFERROR(((B83/C83)-1)*100,IF(B83+C83&lt;&gt;0,100,0))</f>
        <v>-62.929742464827257</v>
      </c>
      <c r="E83" s="73">
        <f>IFERROR(E81/E80/1000,)</f>
        <v>69.389964567629619</v>
      </c>
      <c r="F83" s="73">
        <f>IFERROR(F81/F80/1000,)</f>
        <v>95.011597060581352</v>
      </c>
      <c r="G83" s="73">
        <f>IFERROR(((E83/F83)-1)*100,IF(E83+F83&lt;&gt;0,100,0))</f>
        <v>-26.966847506641589</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7030</v>
      </c>
      <c r="C86" s="51">
        <f>C68+C74+C80</f>
        <v>9282</v>
      </c>
      <c r="D86" s="73">
        <f>IFERROR(((B86/C86)-1)*100,IF(B86+C86&lt;&gt;0,100,0))</f>
        <v>-24.262012497306618</v>
      </c>
      <c r="E86" s="51">
        <f>E68+E74+E80</f>
        <v>144100</v>
      </c>
      <c r="F86" s="51">
        <f>F68+F74+F80</f>
        <v>144147</v>
      </c>
      <c r="G86" s="73">
        <f>IFERROR(((E86/F86)-1)*100,IF(E86+F86&lt;&gt;0,100,0))</f>
        <v>-3.2605604001467725E-2</v>
      </c>
    </row>
    <row r="87" spans="1:7" s="15" customFormat="1" ht="12" x14ac:dyDescent="0.2">
      <c r="A87" s="66" t="s">
        <v>54</v>
      </c>
      <c r="B87" s="51">
        <f t="shared" ref="B87:C87" si="1">B69+B75+B81</f>
        <v>842547370.64499998</v>
      </c>
      <c r="C87" s="51">
        <f t="shared" si="1"/>
        <v>916960045.926</v>
      </c>
      <c r="D87" s="73">
        <f>IFERROR(((B87/C87)-1)*100,IF(B87+C87&lt;&gt;0,100,0))</f>
        <v>-8.1151491399882865</v>
      </c>
      <c r="E87" s="51">
        <f t="shared" ref="E87:F87" si="2">E69+E75+E81</f>
        <v>16483045848.506001</v>
      </c>
      <c r="F87" s="51">
        <f t="shared" si="2"/>
        <v>14630533225.287001</v>
      </c>
      <c r="G87" s="73">
        <f>IFERROR(((E87/F87)-1)*100,IF(E87+F87&lt;&gt;0,100,0))</f>
        <v>12.661962449988962</v>
      </c>
    </row>
    <row r="88" spans="1:7" s="15" customFormat="1" ht="12" x14ac:dyDescent="0.2">
      <c r="A88" s="66" t="s">
        <v>55</v>
      </c>
      <c r="B88" s="51">
        <f t="shared" ref="B88:C88" si="3">B70+B76+B82</f>
        <v>751584221.91002059</v>
      </c>
      <c r="C88" s="51">
        <f t="shared" si="3"/>
        <v>777876033.78099048</v>
      </c>
      <c r="D88" s="73">
        <f>IFERROR(((B88/C88)-1)*100,IF(B88+C88&lt;&gt;0,100,0))</f>
        <v>-3.3799488259298016</v>
      </c>
      <c r="E88" s="51">
        <f t="shared" ref="E88:F88" si="4">E70+E76+E82</f>
        <v>15024146065.818222</v>
      </c>
      <c r="F88" s="51">
        <f t="shared" si="4"/>
        <v>12647049060.825783</v>
      </c>
      <c r="G88" s="73">
        <f>IFERROR(((E88/F88)-1)*100,IF(E88+F88&lt;&gt;0,100,0))</f>
        <v>18.79566524617584</v>
      </c>
    </row>
    <row r="89" spans="1:7" x14ac:dyDescent="0.2">
      <c r="A89" s="66" t="s">
        <v>94</v>
      </c>
      <c r="B89" s="73">
        <f>IFERROR((B75/B87)*100,IF(B75+B87&lt;&gt;0,100,0))</f>
        <v>74.359552591017035</v>
      </c>
      <c r="C89" s="73">
        <f>IFERROR((C75/C87)*100,IF(C75+C87&lt;&gt;0,100,0))</f>
        <v>70.471911535298148</v>
      </c>
      <c r="D89" s="73">
        <f>IFERROR(((B89/C89)-1)*100,IF(B89+C89&lt;&gt;0,100,0))</f>
        <v>5.5165823815799708</v>
      </c>
      <c r="E89" s="73">
        <f>IFERROR((E75/E87)*100,IF(E75+E87&lt;&gt;0,100,0))</f>
        <v>70.799513973558135</v>
      </c>
      <c r="F89" s="73">
        <f>IFERROR((F75/F87)*100,IF(F75+F87&lt;&gt;0,100,0))</f>
        <v>72.183070853720253</v>
      </c>
      <c r="G89" s="73">
        <f>IFERROR(((E89/F89)-1)*100,IF(E89+F89&lt;&gt;0,100,0))</f>
        <v>-1.9167331949147881</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71854811.936000004</v>
      </c>
      <c r="C97" s="107">
        <v>100740222.017</v>
      </c>
      <c r="D97" s="52">
        <f>B97-C97</f>
        <v>-28885410.081</v>
      </c>
      <c r="E97" s="107">
        <v>1693834916.2609999</v>
      </c>
      <c r="F97" s="107">
        <v>1728225515.2639999</v>
      </c>
      <c r="G97" s="68">
        <f>E97-F97</f>
        <v>-34390599.003000021</v>
      </c>
    </row>
    <row r="98" spans="1:7" s="15" customFormat="1" ht="13.5" x14ac:dyDescent="0.2">
      <c r="A98" s="66" t="s">
        <v>88</v>
      </c>
      <c r="B98" s="53">
        <v>75590552.420000002</v>
      </c>
      <c r="C98" s="107">
        <v>110819083.92200001</v>
      </c>
      <c r="D98" s="52">
        <f>B98-C98</f>
        <v>-35228531.502000004</v>
      </c>
      <c r="E98" s="107">
        <v>1663883339.1570001</v>
      </c>
      <c r="F98" s="107">
        <v>1723492505.23</v>
      </c>
      <c r="G98" s="68">
        <f>E98-F98</f>
        <v>-59609166.072999954</v>
      </c>
    </row>
    <row r="99" spans="1:7" s="15" customFormat="1" ht="12" x14ac:dyDescent="0.2">
      <c r="A99" s="69" t="s">
        <v>16</v>
      </c>
      <c r="B99" s="52">
        <f>B97-B98</f>
        <v>-3735740.4839999974</v>
      </c>
      <c r="C99" s="52">
        <f>C97-C98</f>
        <v>-10078861.905000001</v>
      </c>
      <c r="D99" s="70"/>
      <c r="E99" s="52">
        <f>E97-E98</f>
        <v>29951577.103999853</v>
      </c>
      <c r="F99" s="70">
        <f>F97-F98</f>
        <v>4733010.0339999199</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1113.9549955175701</v>
      </c>
      <c r="C111" s="108">
        <v>932.798417611697</v>
      </c>
      <c r="D111" s="73">
        <f>IFERROR(((B111/C111)-1)*100,IF(B111+C111&lt;&gt;0,100,0))</f>
        <v>19.42076385267675</v>
      </c>
      <c r="E111" s="72"/>
      <c r="F111" s="109">
        <v>1115.1586320455699</v>
      </c>
      <c r="G111" s="109">
        <v>1098.3953912295499</v>
      </c>
    </row>
    <row r="112" spans="1:7" s="15" customFormat="1" ht="12" x14ac:dyDescent="0.2">
      <c r="A112" s="66" t="s">
        <v>50</v>
      </c>
      <c r="B112" s="109">
        <v>1097.74105523457</v>
      </c>
      <c r="C112" s="108">
        <v>918.66841905548904</v>
      </c>
      <c r="D112" s="73">
        <f>IFERROR(((B112/C112)-1)*100,IF(B112+C112&lt;&gt;0,100,0))</f>
        <v>19.492630035458379</v>
      </c>
      <c r="E112" s="72"/>
      <c r="F112" s="109">
        <v>1098.7705507358501</v>
      </c>
      <c r="G112" s="109">
        <v>1082.5494783044601</v>
      </c>
    </row>
    <row r="113" spans="1:7" s="15" customFormat="1" ht="12" x14ac:dyDescent="0.2">
      <c r="A113" s="66" t="s">
        <v>51</v>
      </c>
      <c r="B113" s="109">
        <v>1198.5377068581799</v>
      </c>
      <c r="C113" s="108">
        <v>1010.89453192434</v>
      </c>
      <c r="D113" s="73">
        <f>IFERROR(((B113/C113)-1)*100,IF(B113+C113&lt;&gt;0,100,0))</f>
        <v>18.562092187465119</v>
      </c>
      <c r="E113" s="72"/>
      <c r="F113" s="109">
        <v>1201.9576302108301</v>
      </c>
      <c r="G113" s="109">
        <v>1179.8762071680201</v>
      </c>
    </row>
    <row r="114" spans="1:7" s="25" customFormat="1" ht="12" x14ac:dyDescent="0.2">
      <c r="A114" s="69" t="s">
        <v>52</v>
      </c>
      <c r="B114" s="73"/>
      <c r="C114" s="72"/>
      <c r="D114" s="74"/>
      <c r="E114" s="72"/>
      <c r="F114" s="58"/>
      <c r="G114" s="58"/>
    </row>
    <row r="115" spans="1:7" s="15" customFormat="1" ht="12" x14ac:dyDescent="0.2">
      <c r="A115" s="66" t="s">
        <v>56</v>
      </c>
      <c r="B115" s="109">
        <v>801.64143979935795</v>
      </c>
      <c r="C115" s="108">
        <v>716.93647604272905</v>
      </c>
      <c r="D115" s="73">
        <f>IFERROR(((B115/C115)-1)*100,IF(B115+C115&lt;&gt;0,100,0))</f>
        <v>11.81484923520344</v>
      </c>
      <c r="E115" s="72"/>
      <c r="F115" s="109">
        <v>801.64143979935795</v>
      </c>
      <c r="G115" s="109">
        <v>799.04982582575599</v>
      </c>
    </row>
    <row r="116" spans="1:7" s="15" customFormat="1" ht="12" x14ac:dyDescent="0.2">
      <c r="A116" s="66" t="s">
        <v>57</v>
      </c>
      <c r="B116" s="109">
        <v>1102.48803860015</v>
      </c>
      <c r="C116" s="108">
        <v>925.76933425660002</v>
      </c>
      <c r="D116" s="73">
        <f>IFERROR(((B116/C116)-1)*100,IF(B116+C116&lt;&gt;0,100,0))</f>
        <v>19.088848356103362</v>
      </c>
      <c r="E116" s="72"/>
      <c r="F116" s="109">
        <v>1102.48803860015</v>
      </c>
      <c r="G116" s="109">
        <v>1086.9427713545699</v>
      </c>
    </row>
    <row r="117" spans="1:7" s="15" customFormat="1" ht="12" x14ac:dyDescent="0.2">
      <c r="A117" s="66" t="s">
        <v>59</v>
      </c>
      <c r="B117" s="109">
        <v>1294.78489834936</v>
      </c>
      <c r="C117" s="108">
        <v>1068.3440517249601</v>
      </c>
      <c r="D117" s="73">
        <f>IFERROR(((B117/C117)-1)*100,IF(B117+C117&lt;&gt;0,100,0))</f>
        <v>21.195498421953673</v>
      </c>
      <c r="E117" s="72"/>
      <c r="F117" s="109">
        <v>1295.46633448997</v>
      </c>
      <c r="G117" s="109">
        <v>1272.26854323214</v>
      </c>
    </row>
    <row r="118" spans="1:7" s="15" customFormat="1" ht="12" x14ac:dyDescent="0.2">
      <c r="A118" s="66" t="s">
        <v>58</v>
      </c>
      <c r="B118" s="109">
        <v>1181.3795007669301</v>
      </c>
      <c r="C118" s="108">
        <v>977.26728054784303</v>
      </c>
      <c r="D118" s="73">
        <f>IFERROR(((B118/C118)-1)*100,IF(B118+C118&lt;&gt;0,100,0))</f>
        <v>20.886018009798146</v>
      </c>
      <c r="E118" s="72"/>
      <c r="F118" s="109">
        <v>1185.48636184306</v>
      </c>
      <c r="G118" s="109">
        <v>1163.1301819017101</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974</v>
      </c>
      <c r="C127" s="53">
        <v>620</v>
      </c>
      <c r="D127" s="73">
        <f>IFERROR(((B127/C127)-1)*100,IF(B127+C127&lt;&gt;0,100,0))</f>
        <v>57.096774193548391</v>
      </c>
      <c r="E127" s="53">
        <v>4749</v>
      </c>
      <c r="F127" s="53">
        <v>6482</v>
      </c>
      <c r="G127" s="73">
        <f>IFERROR(((E127/F127)-1)*100,IF(E127+F127&lt;&gt;0,100,0))</f>
        <v>-26.735575439679117</v>
      </c>
    </row>
    <row r="128" spans="1:7" s="15" customFormat="1" ht="12" x14ac:dyDescent="0.2">
      <c r="A128" s="66" t="s">
        <v>74</v>
      </c>
      <c r="B128" s="54">
        <v>28</v>
      </c>
      <c r="C128" s="53">
        <v>41</v>
      </c>
      <c r="D128" s="73">
        <f>IFERROR(((B128/C128)-1)*100,IF(B128+C128&lt;&gt;0,100,0))</f>
        <v>-31.707317073170728</v>
      </c>
      <c r="E128" s="53">
        <v>142</v>
      </c>
      <c r="F128" s="53">
        <v>151</v>
      </c>
      <c r="G128" s="73">
        <f>IFERROR(((E128/F128)-1)*100,IF(E128+F128&lt;&gt;0,100,0))</f>
        <v>-5.9602649006622492</v>
      </c>
    </row>
    <row r="129" spans="1:7" s="25" customFormat="1" ht="12" x14ac:dyDescent="0.2">
      <c r="A129" s="69" t="s">
        <v>34</v>
      </c>
      <c r="B129" s="70">
        <f>SUM(B126:B128)</f>
        <v>1002</v>
      </c>
      <c r="C129" s="70">
        <f>SUM(C126:C128)</f>
        <v>661</v>
      </c>
      <c r="D129" s="73">
        <f>IFERROR(((B129/C129)-1)*100,IF(B129+C129&lt;&gt;0,100,0))</f>
        <v>51.588502269288952</v>
      </c>
      <c r="E129" s="70">
        <f>SUM(E126:E128)</f>
        <v>4891</v>
      </c>
      <c r="F129" s="70">
        <f>SUM(F126:F128)</f>
        <v>6633</v>
      </c>
      <c r="G129" s="73">
        <f>IFERROR(((E129/F129)-1)*100,IF(E129+F129&lt;&gt;0,100,0))</f>
        <v>-26.262626262626267</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13</v>
      </c>
      <c r="C132" s="53">
        <v>75</v>
      </c>
      <c r="D132" s="73">
        <f>IFERROR(((B132/C132)-1)*100,IF(B132+C132&lt;&gt;0,100,0))</f>
        <v>-82.666666666666671</v>
      </c>
      <c r="E132" s="53">
        <v>502</v>
      </c>
      <c r="F132" s="53">
        <v>578</v>
      </c>
      <c r="G132" s="73">
        <f>IFERROR(((E132/F132)-1)*100,IF(E132+F132&lt;&gt;0,100,0))</f>
        <v>-13.148788927335641</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13</v>
      </c>
      <c r="C134" s="70">
        <f>SUM(C132:C133)</f>
        <v>75</v>
      </c>
      <c r="D134" s="73">
        <f>IFERROR(((B134/C134)-1)*100,IF(B134+C134&lt;&gt;0,100,0))</f>
        <v>-82.666666666666671</v>
      </c>
      <c r="E134" s="70">
        <f>SUM(E132:E133)</f>
        <v>502</v>
      </c>
      <c r="F134" s="70">
        <f>SUM(F132:F133)</f>
        <v>578</v>
      </c>
      <c r="G134" s="73">
        <f>IFERROR(((E134/F134)-1)*100,IF(E134+F134&lt;&gt;0,100,0))</f>
        <v>-13.148788927335641</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1158890</v>
      </c>
      <c r="C138" s="53">
        <v>1000626</v>
      </c>
      <c r="D138" s="73">
        <f>IFERROR(((B138/C138)-1)*100,IF(B138+C138&lt;&gt;0,100,0))</f>
        <v>15.816498871706308</v>
      </c>
      <c r="E138" s="53">
        <v>6448189</v>
      </c>
      <c r="F138" s="53">
        <v>6339712</v>
      </c>
      <c r="G138" s="73">
        <f>IFERROR(((E138/F138)-1)*100,IF(E138+F138&lt;&gt;0,100,0))</f>
        <v>1.7110714177552611</v>
      </c>
    </row>
    <row r="139" spans="1:7" s="15" customFormat="1" ht="12" x14ac:dyDescent="0.2">
      <c r="A139" s="66" t="s">
        <v>74</v>
      </c>
      <c r="B139" s="54">
        <v>2841</v>
      </c>
      <c r="C139" s="53">
        <v>1350</v>
      </c>
      <c r="D139" s="73">
        <f>IFERROR(((B139/C139)-1)*100,IF(B139+C139&lt;&gt;0,100,0))</f>
        <v>110.44444444444443</v>
      </c>
      <c r="E139" s="53">
        <v>7128</v>
      </c>
      <c r="F139" s="53">
        <v>6277</v>
      </c>
      <c r="G139" s="73">
        <f>IFERROR(((E139/F139)-1)*100,IF(E139+F139&lt;&gt;0,100,0))</f>
        <v>13.557431894216986</v>
      </c>
    </row>
    <row r="140" spans="1:7" s="15" customFormat="1" ht="12" x14ac:dyDescent="0.2">
      <c r="A140" s="69" t="s">
        <v>34</v>
      </c>
      <c r="B140" s="70">
        <f>SUM(B137:B139)</f>
        <v>1161731</v>
      </c>
      <c r="C140" s="70">
        <f>SUM(C137:C139)</f>
        <v>1001976</v>
      </c>
      <c r="D140" s="73">
        <f>IFERROR(((B140/C140)-1)*100,IF(B140+C140&lt;&gt;0,100,0))</f>
        <v>15.943994666538931</v>
      </c>
      <c r="E140" s="70">
        <f>SUM(E137:E139)</f>
        <v>6455317</v>
      </c>
      <c r="F140" s="70">
        <f>SUM(F137:F139)</f>
        <v>6345989</v>
      </c>
      <c r="G140" s="73">
        <f>IFERROR(((E140/F140)-1)*100,IF(E140+F140&lt;&gt;0,100,0))</f>
        <v>1.7227889931734852</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31400</v>
      </c>
      <c r="C143" s="53">
        <v>57300</v>
      </c>
      <c r="D143" s="73">
        <f>IFERROR(((B143/C143)-1)*100,)</f>
        <v>-45.200698080279231</v>
      </c>
      <c r="E143" s="53">
        <v>204413</v>
      </c>
      <c r="F143" s="53">
        <v>416580</v>
      </c>
      <c r="G143" s="73">
        <f>IFERROR(((E143/F143)-1)*100,)</f>
        <v>-50.93067358010466</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31400</v>
      </c>
      <c r="C145" s="70">
        <f>SUM(C143:C144)</f>
        <v>57300</v>
      </c>
      <c r="D145" s="73">
        <f>IFERROR(((B145/C145)-1)*100,)</f>
        <v>-45.200698080279231</v>
      </c>
      <c r="E145" s="70">
        <f>SUM(E143:E144)</f>
        <v>204413</v>
      </c>
      <c r="F145" s="70">
        <f>SUM(F143:F144)</f>
        <v>416580</v>
      </c>
      <c r="G145" s="73">
        <f>IFERROR(((E145/F145)-1)*100,)</f>
        <v>-50.93067358010466</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108834188.62659</v>
      </c>
      <c r="C149" s="53">
        <v>84824935.92419</v>
      </c>
      <c r="D149" s="73">
        <f>IFERROR(((B149/C149)-1)*100,IF(B149+C149&lt;&gt;0,100,0))</f>
        <v>28.304474905654665</v>
      </c>
      <c r="E149" s="53">
        <v>588623084.65815997</v>
      </c>
      <c r="F149" s="53">
        <v>541472365.71686995</v>
      </c>
      <c r="G149" s="73">
        <f>IFERROR(((E149/F149)-1)*100,IF(E149+F149&lt;&gt;0,100,0))</f>
        <v>8.7078717080724779</v>
      </c>
    </row>
    <row r="150" spans="1:7" x14ac:dyDescent="0.2">
      <c r="A150" s="66" t="s">
        <v>74</v>
      </c>
      <c r="B150" s="54">
        <v>20571882.699999999</v>
      </c>
      <c r="C150" s="53">
        <v>10130688.890000001</v>
      </c>
      <c r="D150" s="73">
        <f>IFERROR(((B150/C150)-1)*100,IF(B150+C150&lt;&gt;0,100,0))</f>
        <v>103.06499314480475</v>
      </c>
      <c r="E150" s="53">
        <v>51417002.850000001</v>
      </c>
      <c r="F150" s="53">
        <v>44467710.979999997</v>
      </c>
      <c r="G150" s="73">
        <f>IFERROR(((E150/F150)-1)*100,IF(E150+F150&lt;&gt;0,100,0))</f>
        <v>15.627725639229674</v>
      </c>
    </row>
    <row r="151" spans="1:7" s="15" customFormat="1" ht="12" x14ac:dyDescent="0.2">
      <c r="A151" s="69" t="s">
        <v>34</v>
      </c>
      <c r="B151" s="70">
        <f>SUM(B148:B150)</f>
        <v>129406071.32659</v>
      </c>
      <c r="C151" s="70">
        <f>SUM(C148:C150)</f>
        <v>94955624.81419</v>
      </c>
      <c r="D151" s="73">
        <f>IFERROR(((B151/C151)-1)*100,IF(B151+C151&lt;&gt;0,100,0))</f>
        <v>36.280574826202169</v>
      </c>
      <c r="E151" s="70">
        <f>SUM(E148:E150)</f>
        <v>640040087.50816</v>
      </c>
      <c r="F151" s="70">
        <f>SUM(F148:F150)</f>
        <v>585940076.69686997</v>
      </c>
      <c r="G151" s="73">
        <f>IFERROR(((E151/F151)-1)*100,IF(E151+F151&lt;&gt;0,100,0))</f>
        <v>9.2330279089747336</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51399.9</v>
      </c>
      <c r="C154" s="53">
        <v>146421.75</v>
      </c>
      <c r="D154" s="73">
        <f>IFERROR(((B154/C154)-1)*100,IF(B154+C154&lt;&gt;0,100,0))</f>
        <v>-64.89599393532724</v>
      </c>
      <c r="E154" s="53">
        <v>274959.46221999999</v>
      </c>
      <c r="F154" s="53">
        <v>449016.592</v>
      </c>
      <c r="G154" s="73">
        <f>IFERROR(((E154/F154)-1)*100,IF(E154+F154&lt;&gt;0,100,0))</f>
        <v>-38.764075288335896</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51399.9</v>
      </c>
      <c r="C156" s="70">
        <f>SUM(C154:C155)</f>
        <v>146421.75</v>
      </c>
      <c r="D156" s="73">
        <f>IFERROR(((B156/C156)-1)*100,IF(B156+C156&lt;&gt;0,100,0))</f>
        <v>-64.89599393532724</v>
      </c>
      <c r="E156" s="70">
        <f>SUM(E154:E155)</f>
        <v>274959.46221999999</v>
      </c>
      <c r="F156" s="70">
        <f>SUM(F154:F155)</f>
        <v>449016.592</v>
      </c>
      <c r="G156" s="73">
        <f>IFERROR(((E156/F156)-1)*100,IF(E156+F156&lt;&gt;0,100,0))</f>
        <v>-38.764075288335896</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1806765</v>
      </c>
      <c r="C160" s="53">
        <v>2040155</v>
      </c>
      <c r="D160" s="73">
        <f>IFERROR(((B160/C160)-1)*100,IF(B160+C160&lt;&gt;0,100,0))</f>
        <v>-11.439817072722413</v>
      </c>
      <c r="E160" s="65"/>
      <c r="F160" s="65"/>
      <c r="G160" s="52"/>
    </row>
    <row r="161" spans="1:7" s="15" customFormat="1" ht="12" x14ac:dyDescent="0.2">
      <c r="A161" s="66" t="s">
        <v>74</v>
      </c>
      <c r="B161" s="54">
        <v>1554</v>
      </c>
      <c r="C161" s="53">
        <v>1462</v>
      </c>
      <c r="D161" s="73">
        <f>IFERROR(((B161/C161)-1)*100,IF(B161+C161&lt;&gt;0,100,0))</f>
        <v>6.2927496580027276</v>
      </c>
      <c r="E161" s="65"/>
      <c r="F161" s="65"/>
      <c r="G161" s="52"/>
    </row>
    <row r="162" spans="1:7" s="25" customFormat="1" ht="12" x14ac:dyDescent="0.2">
      <c r="A162" s="69" t="s">
        <v>34</v>
      </c>
      <c r="B162" s="70">
        <f>SUM(B159:B161)</f>
        <v>1808319</v>
      </c>
      <c r="C162" s="70">
        <f>SUM(C159:C161)</f>
        <v>2041617</v>
      </c>
      <c r="D162" s="73">
        <f>IFERROR(((B162/C162)-1)*100,IF(B162+C162&lt;&gt;0,100,0))</f>
        <v>-11.427118798481795</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250780</v>
      </c>
      <c r="C165" s="53">
        <v>236669</v>
      </c>
      <c r="D165" s="73">
        <f>IFERROR(((B165/C165)-1)*100,IF(B165+C165&lt;&gt;0,100,0))</f>
        <v>5.9623355826069258</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250780</v>
      </c>
      <c r="C167" s="70">
        <f>SUM(C165:C166)</f>
        <v>236669</v>
      </c>
      <c r="D167" s="73">
        <f>IFERROR(((B167/C167)-1)*100,IF(B167+C167&lt;&gt;0,100,0))</f>
        <v>5.9623355826069258</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16732</v>
      </c>
      <c r="C175" s="88">
        <v>33940</v>
      </c>
      <c r="D175" s="73">
        <f>IFERROR(((B175/C175)-1)*100,IF(B175+C175&lt;&gt;0,100,0))</f>
        <v>-50.701237477902183</v>
      </c>
      <c r="E175" s="88">
        <v>444260</v>
      </c>
      <c r="F175" s="88">
        <v>530426</v>
      </c>
      <c r="G175" s="73">
        <f>IFERROR(((E175/F175)-1)*100,IF(E175+F175&lt;&gt;0,100,0))</f>
        <v>-16.2446788053376</v>
      </c>
    </row>
    <row r="176" spans="1:7" x14ac:dyDescent="0.2">
      <c r="A176" s="66" t="s">
        <v>32</v>
      </c>
      <c r="B176" s="87">
        <v>80242</v>
      </c>
      <c r="C176" s="88">
        <v>154584</v>
      </c>
      <c r="D176" s="73">
        <f t="shared" ref="D176:D178" si="5">IFERROR(((B176/C176)-1)*100,IF(B176+C176&lt;&gt;0,100,0))</f>
        <v>-48.091652434922118</v>
      </c>
      <c r="E176" s="88">
        <v>1843762</v>
      </c>
      <c r="F176" s="88">
        <v>2321312</v>
      </c>
      <c r="G176" s="73">
        <f>IFERROR(((E176/F176)-1)*100,IF(E176+F176&lt;&gt;0,100,0))</f>
        <v>-20.572417667250242</v>
      </c>
    </row>
    <row r="177" spans="1:7" x14ac:dyDescent="0.2">
      <c r="A177" s="66" t="s">
        <v>91</v>
      </c>
      <c r="B177" s="87">
        <v>38113999.686509997</v>
      </c>
      <c r="C177" s="88">
        <v>67022559.668109998</v>
      </c>
      <c r="D177" s="73">
        <f t="shared" si="5"/>
        <v>-43.132581215567903</v>
      </c>
      <c r="E177" s="88">
        <v>823377394.17734599</v>
      </c>
      <c r="F177" s="88">
        <v>977218018.06822002</v>
      </c>
      <c r="G177" s="73">
        <f>IFERROR(((E177/F177)-1)*100,IF(E177+F177&lt;&gt;0,100,0))</f>
        <v>-15.742712582703767</v>
      </c>
    </row>
    <row r="178" spans="1:7" x14ac:dyDescent="0.2">
      <c r="A178" s="66" t="s">
        <v>92</v>
      </c>
      <c r="B178" s="87">
        <v>167506</v>
      </c>
      <c r="C178" s="88">
        <v>209484</v>
      </c>
      <c r="D178" s="73">
        <f t="shared" si="5"/>
        <v>-20.038761910217485</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294</v>
      </c>
      <c r="C181" s="88">
        <v>738</v>
      </c>
      <c r="D181" s="73">
        <f t="shared" ref="D181:D184" si="6">IFERROR(((B181/C181)-1)*100,IF(B181+C181&lt;&gt;0,100,0))</f>
        <v>-60.162601626016254</v>
      </c>
      <c r="E181" s="88">
        <v>17220</v>
      </c>
      <c r="F181" s="88">
        <v>17716</v>
      </c>
      <c r="G181" s="73">
        <f t="shared" ref="G181" si="7">IFERROR(((E181/F181)-1)*100,IF(E181+F181&lt;&gt;0,100,0))</f>
        <v>-2.7997290584782064</v>
      </c>
    </row>
    <row r="182" spans="1:7" x14ac:dyDescent="0.2">
      <c r="A182" s="66" t="s">
        <v>32</v>
      </c>
      <c r="B182" s="87">
        <v>3072</v>
      </c>
      <c r="C182" s="88">
        <v>9810</v>
      </c>
      <c r="D182" s="73">
        <f t="shared" si="6"/>
        <v>-68.685015290519885</v>
      </c>
      <c r="E182" s="88">
        <v>183776</v>
      </c>
      <c r="F182" s="88">
        <v>190204</v>
      </c>
      <c r="G182" s="73">
        <f t="shared" ref="G182" si="8">IFERROR(((E182/F182)-1)*100,IF(E182+F182&lt;&gt;0,100,0))</f>
        <v>-3.3795293474374932</v>
      </c>
    </row>
    <row r="183" spans="1:7" x14ac:dyDescent="0.2">
      <c r="A183" s="66" t="s">
        <v>91</v>
      </c>
      <c r="B183" s="87">
        <v>40521.164559999997</v>
      </c>
      <c r="C183" s="88">
        <v>200127.90635999999</v>
      </c>
      <c r="D183" s="73">
        <f t="shared" si="6"/>
        <v>-79.75236672535388</v>
      </c>
      <c r="E183" s="88">
        <v>4435212.8495800002</v>
      </c>
      <c r="F183" s="88">
        <v>4373072.3246799996</v>
      </c>
      <c r="G183" s="73">
        <f t="shared" ref="G183" si="9">IFERROR(((E183/F183)-1)*100,IF(E183+F183&lt;&gt;0,100,0))</f>
        <v>1.420980955409834</v>
      </c>
    </row>
    <row r="184" spans="1:7" x14ac:dyDescent="0.2">
      <c r="A184" s="66" t="s">
        <v>92</v>
      </c>
      <c r="B184" s="87">
        <v>73380</v>
      </c>
      <c r="C184" s="88">
        <v>84888</v>
      </c>
      <c r="D184" s="73">
        <f t="shared" si="6"/>
        <v>-13.556686457449818</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2025-04-29T10:41:17Z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