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9FA4307A-0EF1-45D7-912E-9DE8604383C2}"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<sst xmlns="http://schemas.openxmlformats.org/spreadsheetml/2006/main" count="265" uniqueCount="100">
  <si>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</si>
  <si>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</si>
  <si>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</si>
  <si>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</si>
  <si>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</si>
  <si>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</si>
  <si>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</si>
  <si>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</si>
  <si>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</si>
  <si>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</si>
  <si>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</si>
  <si>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</si>
  <si>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</si>
  <si>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</si>
  <si>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</si>
  <si>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</si>
  <si>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</si>
  <si>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</si>
  <si>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</si>
  <si>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</si>
  <si>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</si>
  <si>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</si>
  <si>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</si>
  <si>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</si>
  <si>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</si>
  <si>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</si>
  <si>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</si>
  <si>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</si>
  <si>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</si>
  <si>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</si>
  <si>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</si>
  <si>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</si>
  <si>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</si>
  <si>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</si>
  <si>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</si>
  <si>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</si>
  <si>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</si>
  <si>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</si>
  <si>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</si>
  <si>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</si>
  <si>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</si>
  <si>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</si>
  <si>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</si>
  <si>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</si>
  <si>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</si>
  <si>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</si>
  <si>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</si>
  <si>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</si>
  <si>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</si>
  <si>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</si>
  <si>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</si>
  <si>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</si>
  <si>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</si>
  <si>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</si>
  <si>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</si>
  <si>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</si>
  <si>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</si>
  <si>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</si>
  <si>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</si>
  <si>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</si>
  <si>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</si>
  <si>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</si>
  <si>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</si>
  <si>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</si>
  <si>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</si>
  <si>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</si>
  <si>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</si>
  <si>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</si>
  <si>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</si>
  <si>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</si>
  <si>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</si>
  <si>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</si>
  <si>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</si>
  <si>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</si>
  <si>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</si>
  <si>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</si>
  <si>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</si>
  <si>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</si>
  <si>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</si>
  <si>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</si>
  <si>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</si>
  <si>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</si>
  <si>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</si>
  <si>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</si>
  <si>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</si>
  <si>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</si>
  <si>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</si>
  <si>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</si>
  <si>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</si>
  <si>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</si>
  <si>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</si>
  <si>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</si>
  <si>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</si>
  <si>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</si>
  <si>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</si>
  <si>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</si>
  <si>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</si>
  <si>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15 August 2025</t>
  </si>
  <si>
    <t>15.08.2025</t>
  </si>
  <si>
    <t>16.08.2024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</si>
</sst>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1774520</v>
      </c>
      <c r="C11" s="54">
        <v>2028347</v>
      </c>
      <c r="D11" s="73">
        <f>IFERROR(((B11/C11)-1)*100,IF(B11+C11&lt;&gt;0,100,0))</f>
        <v>-12.513983061083733</v>
      </c>
      <c r="E11" s="54">
        <v>60943321</v>
      </c>
      <c r="F11" s="54">
        <v>56782065</v>
      </c>
      <c r="G11" s="73">
        <f>IFERROR(((E11/F11)-1)*100,IF(E11+F11&lt;&gt;0,100,0))</f>
        <v>7.3284689452558727</v>
      </c>
    </row>
    <row r="12" spans="1:7" s="15" customFormat="1" ht="12" x14ac:dyDescent="0.2">
      <c r="A12" s="51" t="s">
        <v>9</v>
      </c>
      <c r="B12" s="54">
        <v>1333393.7379999999</v>
      </c>
      <c r="C12" s="54">
        <v>1355305.9939999999</v>
      </c>
      <c r="D12" s="73">
        <f>IFERROR(((B12/C12)-1)*100,IF(B12+C12&lt;&gt;0,100,0))</f>
        <v>-1.6167755545247076</v>
      </c>
      <c r="E12" s="54">
        <v>52518599.015000001</v>
      </c>
      <c r="F12" s="54">
        <v>47259249.421999998</v>
      </c>
      <c r="G12" s="73">
        <f>IFERROR(((E12/F12)-1)*100,IF(E12+F12&lt;&gt;0,100,0))</f>
        <v>11.128720107331368</v>
      </c>
    </row>
    <row r="13" spans="1:7" s="15" customFormat="1" ht="12" x14ac:dyDescent="0.2">
      <c r="A13" s="51" t="s">
        <v>10</v>
      </c>
      <c r="B13" s="54">
        <v>125452076.182065</v>
      </c>
      <c r="C13" s="54">
        <v>107229299.290222</v>
      </c>
      <c r="D13" s="73">
        <f>IFERROR(((B13/C13)-1)*100,IF(B13+C13&lt;&gt;0,100,0))</f>
        <v>16.994214279552502</v>
      </c>
      <c r="E13" s="54">
        <v>4179812141.7596402</v>
      </c>
      <c r="F13" s="54">
        <v>3266194361.8315802</v>
      </c>
      <c r="G13" s="73">
        <f>IFERROR(((E13/F13)-1)*100,IF(E13+F13&lt;&gt;0,100,0))</f>
        <v>27.971935491791488</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580</v>
      </c>
      <c r="C16" s="54">
        <v>442</v>
      </c>
      <c r="D16" s="73">
        <f>IFERROR(((B16/C16)-1)*100,IF(B16+C16&lt;&gt;0,100,0))</f>
        <v>31.221719457013574</v>
      </c>
      <c r="E16" s="54">
        <v>14893</v>
      </c>
      <c r="F16" s="54">
        <v>14256</v>
      </c>
      <c r="G16" s="73">
        <f>IFERROR(((E16/F16)-1)*100,IF(E16+F16&lt;&gt;0,100,0))</f>
        <v>4.4682940516273861</v>
      </c>
    </row>
    <row r="17" spans="1:7" s="15" customFormat="1" ht="12" x14ac:dyDescent="0.2">
      <c r="A17" s="51" t="s">
        <v>9</v>
      </c>
      <c r="B17" s="54">
        <v>212344.76699999999</v>
      </c>
      <c r="C17" s="54">
        <v>249633.41500000001</v>
      </c>
      <c r="D17" s="73">
        <f>IFERROR(((B17/C17)-1)*100,IF(B17+C17&lt;&gt;0,100,0))</f>
        <v>-14.937362452057956</v>
      </c>
      <c r="E17" s="54">
        <v>7872859.0029999996</v>
      </c>
      <c r="F17" s="54">
        <v>7492847.6490000002</v>
      </c>
      <c r="G17" s="73">
        <f>IFERROR(((E17/F17)-1)*100,IF(E17+F17&lt;&gt;0,100,0))</f>
        <v>5.071654620532895</v>
      </c>
    </row>
    <row r="18" spans="1:7" s="15" customFormat="1" ht="12" x14ac:dyDescent="0.2">
      <c r="A18" s="51" t="s">
        <v>10</v>
      </c>
      <c r="B18" s="54">
        <v>25221740.944645502</v>
      </c>
      <c r="C18" s="54">
        <v>11914706.785237901</v>
      </c>
      <c r="D18" s="73">
        <f>IFERROR(((B18/C18)-1)*100,IF(B18+C18&lt;&gt;0,100,0))</f>
        <v>111.68578798678257</v>
      </c>
      <c r="E18" s="54">
        <v>534372365.75571799</v>
      </c>
      <c r="F18" s="54">
        <v>370839803.65020102</v>
      </c>
      <c r="G18" s="73">
        <f>IFERROR(((E18/F18)-1)*100,IF(E18+F18&lt;&gt;0,100,0))</f>
        <v>44.097899010800631</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18865423.087340001</v>
      </c>
      <c r="C24" s="53">
        <v>10868323.092669999</v>
      </c>
      <c r="D24" s="52">
        <f>B24-C24</f>
        <v>7997099.9946700018</v>
      </c>
      <c r="E24" s="54">
        <v>587089988.71037996</v>
      </c>
      <c r="F24" s="54">
        <v>463372769.00564998</v>
      </c>
      <c r="G24" s="52">
        <f>E24-F24</f>
        <v>123717219.70472997</v>
      </c>
    </row>
    <row r="25" spans="1:7" s="15" customFormat="1" ht="12" x14ac:dyDescent="0.2">
      <c r="A25" s="55" t="s">
        <v>15</v>
      </c>
      <c r="B25" s="53">
        <v>22075998.681680001</v>
      </c>
      <c r="C25" s="53">
        <v>11896112.6161</v>
      </c>
      <c r="D25" s="52">
        <f>B25-C25</f>
        <v>10179886.065580001</v>
      </c>
      <c r="E25" s="54">
        <v>734157548.13417995</v>
      </c>
      <c r="F25" s="54">
        <v>550964566.25119996</v>
      </c>
      <c r="G25" s="52">
        <f>E25-F25</f>
        <v>183192981.88297999</v>
      </c>
    </row>
    <row r="26" spans="1:7" s="25" customFormat="1" ht="12" x14ac:dyDescent="0.2">
      <c r="A26" s="56" t="s">
        <v>16</v>
      </c>
      <c r="B26" s="57">
        <f>B24-B25</f>
        <v>-3210575.5943400003</v>
      </c>
      <c r="C26" s="57">
        <f>C24-C25</f>
        <v>-1027789.523430001</v>
      </c>
      <c r="D26" s="57"/>
      <c r="E26" s="57">
        <f>E24-E25</f>
        <v>-147067559.42379999</v>
      </c>
      <c r="F26" s="57">
        <f>F24-F25</f>
        <v>-87591797.245549977</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101950.32283521999</v>
      </c>
      <c r="C33" s="104">
        <v>82824.440210059998</v>
      </c>
      <c r="D33" s="73">
        <f t="shared" ref="D33:D42" si="0">IFERROR(((B33/C33)-1)*100,IF(B33+C33&lt;&gt;0,100,0))</f>
        <v>23.092075933930587</v>
      </c>
      <c r="E33" s="51"/>
      <c r="F33" s="104">
        <v>102639.58</v>
      </c>
      <c r="G33" s="104">
        <v>100254.87</v>
      </c>
    </row>
    <row r="34" spans="1:7" s="15" customFormat="1" ht="12" x14ac:dyDescent="0.2">
      <c r="A34" s="51" t="s">
        <v>23</v>
      </c>
      <c r="B34" s="104">
        <v>99188.851350650002</v>
      </c>
      <c r="C34" s="104">
        <v>87110.704327369996</v>
      </c>
      <c r="D34" s="73">
        <f t="shared" si="0"/>
        <v>13.865284544008771</v>
      </c>
      <c r="E34" s="51"/>
      <c r="F34" s="104">
        <v>100015.02</v>
      </c>
      <c r="G34" s="104">
        <v>98151.78</v>
      </c>
    </row>
    <row r="35" spans="1:7" s="15" customFormat="1" ht="12" x14ac:dyDescent="0.2">
      <c r="A35" s="51" t="s">
        <v>24</v>
      </c>
      <c r="B35" s="104">
        <v>95442.533812990005</v>
      </c>
      <c r="C35" s="104">
        <v>82019.771983750004</v>
      </c>
      <c r="D35" s="73">
        <f t="shared" si="0"/>
        <v>16.365275719005123</v>
      </c>
      <c r="E35" s="51"/>
      <c r="F35" s="104">
        <v>95780.32</v>
      </c>
      <c r="G35" s="104">
        <v>93677.29</v>
      </c>
    </row>
    <row r="36" spans="1:7" s="15" customFormat="1" ht="12" x14ac:dyDescent="0.2">
      <c r="A36" s="51" t="s">
        <v>25</v>
      </c>
      <c r="B36" s="104">
        <v>94498.375261330002</v>
      </c>
      <c r="C36" s="104">
        <v>75706.127545890005</v>
      </c>
      <c r="D36" s="73">
        <f t="shared" si="0"/>
        <v>24.822624435583364</v>
      </c>
      <c r="E36" s="51"/>
      <c r="F36" s="104">
        <v>95271.54</v>
      </c>
      <c r="G36" s="104">
        <v>92853.43</v>
      </c>
    </row>
    <row r="37" spans="1:7" s="15" customFormat="1" ht="12" x14ac:dyDescent="0.2">
      <c r="A37" s="51" t="s">
        <v>79</v>
      </c>
      <c r="B37" s="104">
        <v>86683.470089809998</v>
      </c>
      <c r="C37" s="104">
        <v>58933.9831175</v>
      </c>
      <c r="D37" s="73">
        <f t="shared" si="0"/>
        <v>47.085714395010903</v>
      </c>
      <c r="E37" s="51"/>
      <c r="F37" s="104">
        <v>90181.03</v>
      </c>
      <c r="G37" s="104">
        <v>85552.9</v>
      </c>
    </row>
    <row r="38" spans="1:7" s="15" customFormat="1" ht="12" x14ac:dyDescent="0.2">
      <c r="A38" s="51" t="s">
        <v>26</v>
      </c>
      <c r="B38" s="104">
        <v>142053.20664098</v>
      </c>
      <c r="C38" s="104">
        <v>112092.05284211</v>
      </c>
      <c r="D38" s="73">
        <f t="shared" si="0"/>
        <v>26.729061551823396</v>
      </c>
      <c r="E38" s="51"/>
      <c r="F38" s="104">
        <v>143033.88</v>
      </c>
      <c r="G38" s="104">
        <v>138242.41</v>
      </c>
    </row>
    <row r="39" spans="1:7" s="15" customFormat="1" ht="12" x14ac:dyDescent="0.2">
      <c r="A39" s="51" t="s">
        <v>27</v>
      </c>
      <c r="B39" s="104">
        <v>21914.193231460002</v>
      </c>
      <c r="C39" s="104">
        <v>20233.66224826</v>
      </c>
      <c r="D39" s="73">
        <f t="shared" si="0"/>
        <v>8.3056194305334952</v>
      </c>
      <c r="E39" s="51"/>
      <c r="F39" s="104">
        <v>22128.21</v>
      </c>
      <c r="G39" s="104">
        <v>21163.759999999998</v>
      </c>
    </row>
    <row r="40" spans="1:7" s="15" customFormat="1" ht="12" x14ac:dyDescent="0.2">
      <c r="A40" s="51" t="s">
        <v>28</v>
      </c>
      <c r="B40" s="104">
        <v>138676.13549863</v>
      </c>
      <c r="C40" s="104">
        <v>115583.22542087</v>
      </c>
      <c r="D40" s="73">
        <f t="shared" si="0"/>
        <v>19.97946500772272</v>
      </c>
      <c r="E40" s="51"/>
      <c r="F40" s="104">
        <v>139745.31</v>
      </c>
      <c r="G40" s="104">
        <v>134514.35999999999</v>
      </c>
    </row>
    <row r="41" spans="1:7" s="15" customFormat="1" ht="12" x14ac:dyDescent="0.2">
      <c r="A41" s="51" t="s">
        <v>29</v>
      </c>
      <c r="B41" s="59"/>
      <c r="C41" s="59"/>
      <c r="D41" s="73">
        <f t="shared" si="0"/>
        <v>0</v>
      </c>
      <c r="E41" s="51"/>
      <c r="F41" s="59"/>
      <c r="G41" s="59"/>
    </row>
    <row r="42" spans="1:7" s="15" customFormat="1" ht="12" x14ac:dyDescent="0.2">
      <c r="A42" s="51" t="s">
        <v>78</v>
      </c>
      <c r="B42" s="104">
        <v>652.55892165</v>
      </c>
      <c r="C42" s="104">
        <v>661.09630974000004</v>
      </c>
      <c r="D42" s="73">
        <f t="shared" si="0"/>
        <v>-1.2913985397010719</v>
      </c>
      <c r="E42" s="51"/>
      <c r="F42" s="104">
        <v>664.73</v>
      </c>
      <c r="G42" s="104">
        <v>642.77</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22274.0705872662</v>
      </c>
      <c r="D48" s="59"/>
      <c r="E48" s="105">
        <v>18550.2225601065</v>
      </c>
      <c r="F48" s="59"/>
      <c r="G48" s="73">
        <f>IFERROR(((C48/E48)-1)*100,IF(C48+E48&lt;&gt;0,100,0))</f>
        <v>20.074411587751428</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3357</v>
      </c>
      <c r="D54" s="62"/>
      <c r="E54" s="106">
        <v>665151</v>
      </c>
      <c r="F54" s="106">
        <v>89102907.984999999</v>
      </c>
      <c r="G54" s="106">
        <v>11657991.285</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4922</v>
      </c>
      <c r="C68" s="53">
        <v>5319</v>
      </c>
      <c r="D68" s="73">
        <f>IFERROR(((B68/C68)-1)*100,IF(B68+C68&lt;&gt;0,100,0))</f>
        <v>-7.4638089866516211</v>
      </c>
      <c r="E68" s="53">
        <v>191712</v>
      </c>
      <c r="F68" s="53">
        <v>197102</v>
      </c>
      <c r="G68" s="73">
        <f>IFERROR(((E68/F68)-1)*100,IF(E68+F68&lt;&gt;0,100,0))</f>
        <v>-2.7346247120780154</v>
      </c>
    </row>
    <row r="69" spans="1:7" s="15" customFormat="1" ht="12" x14ac:dyDescent="0.2">
      <c r="A69" s="66" t="s">
        <v>54</v>
      </c>
      <c r="B69" s="54">
        <v>251768223.75600001</v>
      </c>
      <c r="C69" s="53">
        <v>271299661.25300002</v>
      </c>
      <c r="D69" s="73">
        <f>IFERROR(((B69/C69)-1)*100,IF(B69+C69&lt;&gt;0,100,0))</f>
        <v>-7.1992118997841299</v>
      </c>
      <c r="E69" s="53">
        <v>8773921444.7849998</v>
      </c>
      <c r="F69" s="53">
        <v>7865833028.059</v>
      </c>
      <c r="G69" s="73">
        <f>IFERROR(((E69/F69)-1)*100,IF(E69+F69&lt;&gt;0,100,0))</f>
        <v>11.54472022844455</v>
      </c>
    </row>
    <row r="70" spans="1:7" s="15" customFormat="1" ht="12" x14ac:dyDescent="0.2">
      <c r="A70" s="66" t="s">
        <v>55</v>
      </c>
      <c r="B70" s="54">
        <v>247837078.79398</v>
      </c>
      <c r="C70" s="53">
        <v>247625447.64697999</v>
      </c>
      <c r="D70" s="73">
        <f>IFERROR(((B70/C70)-1)*100,IF(B70+C70&lt;&gt;0,100,0))</f>
        <v>8.5464215819097689E-2</v>
      </c>
      <c r="E70" s="53">
        <v>8181655337.6151695</v>
      </c>
      <c r="F70" s="53">
        <v>7038393814.4594097</v>
      </c>
      <c r="G70" s="73">
        <f>IFERROR(((E70/F70)-1)*100,IF(E70+F70&lt;&gt;0,100,0))</f>
        <v>16.24321618388398</v>
      </c>
    </row>
    <row r="71" spans="1:7" s="15" customFormat="1" ht="12" x14ac:dyDescent="0.2">
      <c r="A71" s="66" t="s">
        <v>93</v>
      </c>
      <c r="B71" s="73">
        <f>IFERROR(B69/B68/1000,)</f>
        <v>51.151609865095494</v>
      </c>
      <c r="C71" s="73">
        <f>IFERROR(C69/C68/1000,)</f>
        <v>51.005764476969361</v>
      </c>
      <c r="D71" s="73">
        <f>IFERROR(((B71/C71)-1)*100,IF(B71+C71&lt;&gt;0,100,0))</f>
        <v>0.28593902987570363</v>
      </c>
      <c r="E71" s="73">
        <f>IFERROR(E69/E68/1000,)</f>
        <v>45.766156760061968</v>
      </c>
      <c r="F71" s="73">
        <f>IFERROR(F69/F68/1000,)</f>
        <v>39.90742370985074</v>
      </c>
      <c r="G71" s="73">
        <f>IFERROR(((E71/F71)-1)*100,IF(E71+F71&lt;&gt;0,100,0))</f>
        <v>14.680809998679667</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2681</v>
      </c>
      <c r="C74" s="53">
        <v>3049</v>
      </c>
      <c r="D74" s="73">
        <f>IFERROR(((B74/C74)-1)*100,IF(B74+C74&lt;&gt;0,100,0))</f>
        <v>-12.069530993768451</v>
      </c>
      <c r="E74" s="53">
        <v>83375</v>
      </c>
      <c r="F74" s="53">
        <v>84253</v>
      </c>
      <c r="G74" s="73">
        <f>IFERROR(((E74/F74)-1)*100,IF(E74+F74&lt;&gt;0,100,0))</f>
        <v>-1.0420993911195997</v>
      </c>
    </row>
    <row r="75" spans="1:7" s="15" customFormat="1" ht="12" x14ac:dyDescent="0.2">
      <c r="A75" s="66" t="s">
        <v>54</v>
      </c>
      <c r="B75" s="54">
        <v>674646807.30799997</v>
      </c>
      <c r="C75" s="53">
        <v>831776892.87100005</v>
      </c>
      <c r="D75" s="73">
        <f>IFERROR(((B75/C75)-1)*100,IF(B75+C75&lt;&gt;0,100,0))</f>
        <v>-18.890893328455249</v>
      </c>
      <c r="E75" s="53">
        <v>23674879426.002998</v>
      </c>
      <c r="F75" s="53">
        <v>21124430956.234001</v>
      </c>
      <c r="G75" s="73">
        <f>IFERROR(((E75/F75)-1)*100,IF(E75+F75&lt;&gt;0,100,0))</f>
        <v>12.073454073404699</v>
      </c>
    </row>
    <row r="76" spans="1:7" s="15" customFormat="1" ht="12" x14ac:dyDescent="0.2">
      <c r="A76" s="66" t="s">
        <v>55</v>
      </c>
      <c r="B76" s="54">
        <v>656226733.75408006</v>
      </c>
      <c r="C76" s="53">
        <v>785017885.28099</v>
      </c>
      <c r="D76" s="73">
        <f>IFERROR(((B76/C76)-1)*100,IF(B76+C76&lt;&gt;0,100,0))</f>
        <v>-16.406142323854233</v>
      </c>
      <c r="E76" s="53">
        <v>22255058909.4081</v>
      </c>
      <c r="F76" s="53">
        <v>18847930772.531101</v>
      </c>
      <c r="G76" s="73">
        <f>IFERROR(((E76/F76)-1)*100,IF(E76+F76&lt;&gt;0,100,0))</f>
        <v>18.076934693767722</v>
      </c>
    </row>
    <row r="77" spans="1:7" s="15" customFormat="1" ht="12" x14ac:dyDescent="0.2">
      <c r="A77" s="66" t="s">
        <v>93</v>
      </c>
      <c r="B77" s="73">
        <f>IFERROR(B75/B74/1000,)</f>
        <v>251.63998780604251</v>
      </c>
      <c r="C77" s="73">
        <f>IFERROR(C75/C74/1000,)</f>
        <v>272.80317903279763</v>
      </c>
      <c r="D77" s="73">
        <f>IFERROR(((B77/C77)-1)*100,IF(B77+C77&lt;&gt;0,100,0))</f>
        <v>-7.7576776420962386</v>
      </c>
      <c r="E77" s="73">
        <f>IFERROR(E75/E74/1000,)</f>
        <v>283.95657482462366</v>
      </c>
      <c r="F77" s="73">
        <f>IFERROR(F75/F74/1000,)</f>
        <v>250.7261575995395</v>
      </c>
      <c r="G77" s="73">
        <f>IFERROR(((E77/F77)-1)*100,IF(E77+F77&lt;&gt;0,100,0))</f>
        <v>13.253669877619977</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247</v>
      </c>
      <c r="C80" s="53">
        <v>172</v>
      </c>
      <c r="D80" s="73">
        <f>IFERROR(((B80/C80)-1)*100,IF(B80+C80&lt;&gt;0,100,0))</f>
        <v>43.604651162790709</v>
      </c>
      <c r="E80" s="53">
        <v>10680</v>
      </c>
      <c r="F80" s="53">
        <v>6724</v>
      </c>
      <c r="G80" s="73">
        <f>IFERROR(((E80/F80)-1)*100,IF(E80+F80&lt;&gt;0,100,0))</f>
        <v>58.834027364663896</v>
      </c>
    </row>
    <row r="81" spans="1:7" s="15" customFormat="1" ht="12" x14ac:dyDescent="0.2">
      <c r="A81" s="66" t="s">
        <v>54</v>
      </c>
      <c r="B81" s="54">
        <v>34735519.568000004</v>
      </c>
      <c r="C81" s="53">
        <v>14264682.385</v>
      </c>
      <c r="D81" s="73">
        <f>IFERROR(((B81/C81)-1)*100,IF(B81+C81&lt;&gt;0,100,0))</f>
        <v>143.50713622986851</v>
      </c>
      <c r="E81" s="53">
        <v>665917510.01699996</v>
      </c>
      <c r="F81" s="53">
        <v>757652896.10599995</v>
      </c>
      <c r="G81" s="73">
        <f>IFERROR(((E81/F81)-1)*100,IF(E81+F81&lt;&gt;0,100,0))</f>
        <v>-12.107838109044289</v>
      </c>
    </row>
    <row r="82" spans="1:7" s="15" customFormat="1" ht="12" x14ac:dyDescent="0.2">
      <c r="A82" s="66" t="s">
        <v>55</v>
      </c>
      <c r="B82" s="54">
        <v>2277925.84842102</v>
      </c>
      <c r="C82" s="53">
        <v>204610.41785974099</v>
      </c>
      <c r="D82" s="73">
        <f>IFERROR(((B82/C82)-1)*100,IF(B82+C82&lt;&gt;0,100,0))</f>
        <v>1013.2990549789708</v>
      </c>
      <c r="E82" s="53">
        <v>141681328.062848</v>
      </c>
      <c r="F82" s="53">
        <v>160342625.08493</v>
      </c>
      <c r="G82" s="73">
        <f>IFERROR(((E82/F82)-1)*100,IF(E82+F82&lt;&gt;0,100,0))</f>
        <v>-11.638388115572839</v>
      </c>
    </row>
    <row r="83" spans="1:7" x14ac:dyDescent="0.2">
      <c r="A83" s="66" t="s">
        <v>93</v>
      </c>
      <c r="B83" s="73">
        <f>IFERROR(B81/B80/1000,)</f>
        <v>140.62963387854251</v>
      </c>
      <c r="C83" s="73">
        <f>IFERROR(C81/C80/1000,)</f>
        <v>82.934199912790689</v>
      </c>
      <c r="D83" s="73">
        <f>IFERROR(((B83/C83)-1)*100,IF(B83+C83&lt;&gt;0,100,0))</f>
        <v>69.567722394888179</v>
      </c>
      <c r="E83" s="73">
        <f>IFERROR(E81/E80/1000,)</f>
        <v>62.351826780617969</v>
      </c>
      <c r="F83" s="73">
        <f>IFERROR(F81/F80/1000,)</f>
        <v>112.67889591106483</v>
      </c>
      <c r="G83" s="73">
        <f>IFERROR(((E83/F83)-1)*100,IF(E83+F83&lt;&gt;0,100,0))</f>
        <v>-44.664148262660461</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7850</v>
      </c>
      <c r="C86" s="51">
        <f>C68+C74+C80</f>
        <v>8540</v>
      </c>
      <c r="D86" s="73">
        <f>IFERROR(((B86/C86)-1)*100,IF(B86+C86&lt;&gt;0,100,0))</f>
        <v>-8.0796252927400438</v>
      </c>
      <c r="E86" s="51">
        <f>E68+E74+E80</f>
        <v>285767</v>
      </c>
      <c r="F86" s="51">
        <f>F68+F74+F80</f>
        <v>288079</v>
      </c>
      <c r="G86" s="73">
        <f>IFERROR(((E86/F86)-1)*100,IF(E86+F86&lt;&gt;0,100,0))</f>
        <v>-0.80255763176073636</v>
      </c>
    </row>
    <row r="87" spans="1:7" s="15" customFormat="1" ht="12" x14ac:dyDescent="0.2">
      <c r="A87" s="66" t="s">
        <v>54</v>
      </c>
      <c r="B87" s="51">
        <f t="shared" ref="B87:C87" si="1">B69+B75+B81</f>
        <v>961150550.63199997</v>
      </c>
      <c r="C87" s="51">
        <f t="shared" si="1"/>
        <v>1117341236.5090001</v>
      </c>
      <c r="D87" s="73">
        <f>IFERROR(((B87/C87)-1)*100,IF(B87+C87&lt;&gt;0,100,0))</f>
        <v>-13.978781125540429</v>
      </c>
      <c r="E87" s="51">
        <f t="shared" ref="E87:F87" si="2">E69+E75+E81</f>
        <v>33114718380.804996</v>
      </c>
      <c r="F87" s="51">
        <f t="shared" si="2"/>
        <v>29747916880.398998</v>
      </c>
      <c r="G87" s="73">
        <f>IFERROR(((E87/F87)-1)*100,IF(E87+F87&lt;&gt;0,100,0))</f>
        <v>11.317772313073782</v>
      </c>
    </row>
    <row r="88" spans="1:7" s="15" customFormat="1" ht="12" x14ac:dyDescent="0.2">
      <c r="A88" s="66" t="s">
        <v>55</v>
      </c>
      <c r="B88" s="51">
        <f t="shared" ref="B88:C88" si="3">B70+B76+B82</f>
        <v>906341738.39648104</v>
      </c>
      <c r="C88" s="51">
        <f t="shared" si="3"/>
        <v>1032847943.3458297</v>
      </c>
      <c r="D88" s="73">
        <f>IFERROR(((B88/C88)-1)*100,IF(B88+C88&lt;&gt;0,100,0))</f>
        <v>-12.248289379319655</v>
      </c>
      <c r="E88" s="51">
        <f t="shared" ref="E88:F88" si="4">E70+E76+E82</f>
        <v>30578395575.086117</v>
      </c>
      <c r="F88" s="51">
        <f t="shared" si="4"/>
        <v>26046667212.075439</v>
      </c>
      <c r="G88" s="73">
        <f>IFERROR(((E88/F88)-1)*100,IF(E88+F88&lt;&gt;0,100,0))</f>
        <v>17.398496038332812</v>
      </c>
    </row>
    <row r="89" spans="1:7" x14ac:dyDescent="0.2">
      <c r="A89" s="66" t="s">
        <v>94</v>
      </c>
      <c r="B89" s="73">
        <f>IFERROR((B75/B87)*100,IF(B75+B87&lt;&gt;0,100,0))</f>
        <v>70.191585164716315</v>
      </c>
      <c r="C89" s="73">
        <f>IFERROR((C75/C87)*100,IF(C75+C87&lt;&gt;0,100,0))</f>
        <v>74.442512787748541</v>
      </c>
      <c r="D89" s="73">
        <f>IFERROR(((B89/C89)-1)*100,IF(B89+C89&lt;&gt;0,100,0))</f>
        <v>-5.7103494546893234</v>
      </c>
      <c r="E89" s="73">
        <f>IFERROR((E75/E87)*100,IF(E75+E87&lt;&gt;0,100,0))</f>
        <v>71.493524884470048</v>
      </c>
      <c r="F89" s="73">
        <f>IFERROR((F75/F87)*100,IF(F75+F87&lt;&gt;0,100,0))</f>
        <v>71.011462890542631</v>
      </c>
      <c r="G89" s="73">
        <f>IFERROR(((E89/F89)-1)*100,IF(E89+F89&lt;&gt;0,100,0))</f>
        <v>0.67885095490916036</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121752325.594</v>
      </c>
      <c r="C97" s="107">
        <v>107602443.596</v>
      </c>
      <c r="D97" s="52">
        <f>B97-C97</f>
        <v>14149881.997999996</v>
      </c>
      <c r="E97" s="107">
        <v>3452201201.381</v>
      </c>
      <c r="F97" s="107">
        <v>3279083798.6409998</v>
      </c>
      <c r="G97" s="68">
        <f>E97-F97</f>
        <v>173117402.74000025</v>
      </c>
    </row>
    <row r="98" spans="1:7" s="15" customFormat="1" ht="13.5" x14ac:dyDescent="0.2">
      <c r="A98" s="66" t="s">
        <v>88</v>
      </c>
      <c r="B98" s="53">
        <v>103914733.979</v>
      </c>
      <c r="C98" s="107">
        <v>110734509.62800001</v>
      </c>
      <c r="D98" s="52">
        <f>B98-C98</f>
        <v>-6819775.6490000039</v>
      </c>
      <c r="E98" s="107">
        <v>3376302304.0640001</v>
      </c>
      <c r="F98" s="107">
        <v>3235003452.2399998</v>
      </c>
      <c r="G98" s="68">
        <f>E98-F98</f>
        <v>141298851.82400036</v>
      </c>
    </row>
    <row r="99" spans="1:7" s="15" customFormat="1" ht="12" x14ac:dyDescent="0.2">
      <c r="A99" s="69" t="s">
        <v>16</v>
      </c>
      <c r="B99" s="52">
        <f>B97-B98</f>
        <v>17837591.614999995</v>
      </c>
      <c r="C99" s="52">
        <f>C97-C98</f>
        <v>-3132066.0320000052</v>
      </c>
      <c r="D99" s="70"/>
      <c r="E99" s="52">
        <f>E97-E98</f>
        <v>75898897.316999912</v>
      </c>
      <c r="F99" s="70">
        <f>F97-F98</f>
        <v>44080346.401000023</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1213.2788360254899</v>
      </c>
      <c r="C111" s="108">
        <v>1044.64091694838</v>
      </c>
      <c r="D111" s="73">
        <f>IFERROR(((B111/C111)-1)*100,IF(B111+C111&lt;&gt;0,100,0))</f>
        <v>16.14314702220716</v>
      </c>
      <c r="E111" s="72"/>
      <c r="F111" s="109">
        <v>1213.2788360254899</v>
      </c>
      <c r="G111" s="109">
        <v>1207.0337316110299</v>
      </c>
    </row>
    <row r="112" spans="1:7" s="15" customFormat="1" ht="12" x14ac:dyDescent="0.2">
      <c r="A112" s="66" t="s">
        <v>50</v>
      </c>
      <c r="B112" s="109">
        <v>1193.6480117497299</v>
      </c>
      <c r="C112" s="108">
        <v>1028.8035822796801</v>
      </c>
      <c r="D112" s="73">
        <f>IFERROR(((B112/C112)-1)*100,IF(B112+C112&lt;&gt;0,100,0))</f>
        <v>16.022925299771828</v>
      </c>
      <c r="E112" s="72"/>
      <c r="F112" s="109">
        <v>1193.6480117497299</v>
      </c>
      <c r="G112" s="109">
        <v>1187.73479235026</v>
      </c>
    </row>
    <row r="113" spans="1:7" s="15" customFormat="1" ht="12" x14ac:dyDescent="0.2">
      <c r="A113" s="66" t="s">
        <v>51</v>
      </c>
      <c r="B113" s="109">
        <v>1326.4244473865799</v>
      </c>
      <c r="C113" s="108">
        <v>1132.2758823017</v>
      </c>
      <c r="D113" s="73">
        <f>IFERROR(((B113/C113)-1)*100,IF(B113+C113&lt;&gt;0,100,0))</f>
        <v>17.14675443675555</v>
      </c>
      <c r="E113" s="72"/>
      <c r="F113" s="109">
        <v>1326.4244473865799</v>
      </c>
      <c r="G113" s="109">
        <v>1317.2582226580801</v>
      </c>
    </row>
    <row r="114" spans="1:7" s="25" customFormat="1" ht="12" x14ac:dyDescent="0.2">
      <c r="A114" s="69" t="s">
        <v>52</v>
      </c>
      <c r="B114" s="73"/>
      <c r="C114" s="72"/>
      <c r="D114" s="74"/>
      <c r="E114" s="72"/>
      <c r="F114" s="58"/>
      <c r="G114" s="58"/>
    </row>
    <row r="115" spans="1:7" s="15" customFormat="1" ht="12" x14ac:dyDescent="0.2">
      <c r="A115" s="66" t="s">
        <v>56</v>
      </c>
      <c r="B115" s="109">
        <v>826.10439932306099</v>
      </c>
      <c r="C115" s="108">
        <v>754.12300181389105</v>
      </c>
      <c r="D115" s="73">
        <f>IFERROR(((B115/C115)-1)*100,IF(B115+C115&lt;&gt;0,100,0))</f>
        <v>9.5450473379055101</v>
      </c>
      <c r="E115" s="72"/>
      <c r="F115" s="109">
        <v>826.10439932306099</v>
      </c>
      <c r="G115" s="109">
        <v>824.47052618254804</v>
      </c>
    </row>
    <row r="116" spans="1:7" s="15" customFormat="1" ht="12" x14ac:dyDescent="0.2">
      <c r="A116" s="66" t="s">
        <v>57</v>
      </c>
      <c r="B116" s="109">
        <v>1177.1333984327</v>
      </c>
      <c r="C116" s="108">
        <v>1017.5931578074</v>
      </c>
      <c r="D116" s="73">
        <f>IFERROR(((B116/C116)-1)*100,IF(B116+C116&lt;&gt;0,100,0))</f>
        <v>15.678195101965908</v>
      </c>
      <c r="E116" s="72"/>
      <c r="F116" s="109">
        <v>1177.1333984327</v>
      </c>
      <c r="G116" s="109">
        <v>1172.13135220811</v>
      </c>
    </row>
    <row r="117" spans="1:7" s="15" customFormat="1" ht="12" x14ac:dyDescent="0.2">
      <c r="A117" s="66" t="s">
        <v>59</v>
      </c>
      <c r="B117" s="109">
        <v>1431.3378783677199</v>
      </c>
      <c r="C117" s="108">
        <v>1208.1166154308601</v>
      </c>
      <c r="D117" s="73">
        <f>IFERROR(((B117/C117)-1)*100,IF(B117+C117&lt;&gt;0,100,0))</f>
        <v>18.47679769367716</v>
      </c>
      <c r="E117" s="72"/>
      <c r="F117" s="109">
        <v>1431.3378783677199</v>
      </c>
      <c r="G117" s="109">
        <v>1422.4901358519</v>
      </c>
    </row>
    <row r="118" spans="1:7" s="15" customFormat="1" ht="12" x14ac:dyDescent="0.2">
      <c r="A118" s="66" t="s">
        <v>58</v>
      </c>
      <c r="B118" s="109">
        <v>1319.32509061627</v>
      </c>
      <c r="C118" s="108">
        <v>1125.42370519172</v>
      </c>
      <c r="D118" s="73">
        <f>IFERROR(((B118/C118)-1)*100,IF(B118+C118&lt;&gt;0,100,0))</f>
        <v>17.229189729171225</v>
      </c>
      <c r="E118" s="72"/>
      <c r="F118" s="109">
        <v>1319.32509061627</v>
      </c>
      <c r="G118" s="109">
        <v>1311.16964771066</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72</v>
      </c>
      <c r="C127" s="53">
        <v>140</v>
      </c>
      <c r="D127" s="73">
        <f>IFERROR(((B127/C127)-1)*100,IF(B127+C127&lt;&gt;0,100,0))</f>
        <v>-48.571428571428577</v>
      </c>
      <c r="E127" s="53">
        <v>8894</v>
      </c>
      <c r="F127" s="53">
        <v>10721</v>
      </c>
      <c r="G127" s="73">
        <f>IFERROR(((E127/F127)-1)*100,IF(E127+F127&lt;&gt;0,100,0))</f>
        <v>-17.041320772316016</v>
      </c>
    </row>
    <row r="128" spans="1:7" s="15" customFormat="1" ht="12" x14ac:dyDescent="0.2">
      <c r="A128" s="66" t="s">
        <v>74</v>
      </c>
      <c r="B128" s="54">
        <v>4</v>
      </c>
      <c r="C128" s="53">
        <v>5</v>
      </c>
      <c r="D128" s="73">
        <f>IFERROR(((B128/C128)-1)*100,IF(B128+C128&lt;&gt;0,100,0))</f>
        <v>-19.999999999999996</v>
      </c>
      <c r="E128" s="53">
        <v>276</v>
      </c>
      <c r="F128" s="53">
        <v>248</v>
      </c>
      <c r="G128" s="73">
        <f>IFERROR(((E128/F128)-1)*100,IF(E128+F128&lt;&gt;0,100,0))</f>
        <v>11.290322580645151</v>
      </c>
    </row>
    <row r="129" spans="1:7" s="25" customFormat="1" ht="12" x14ac:dyDescent="0.2">
      <c r="A129" s="69" t="s">
        <v>34</v>
      </c>
      <c r="B129" s="70">
        <f>SUM(B126:B128)</f>
        <v>76</v>
      </c>
      <c r="C129" s="70">
        <f>SUM(C126:C128)</f>
        <v>145</v>
      </c>
      <c r="D129" s="73">
        <f>IFERROR(((B129/C129)-1)*100,IF(B129+C129&lt;&gt;0,100,0))</f>
        <v>-47.586206896551722</v>
      </c>
      <c r="E129" s="70">
        <f>SUM(E126:E128)</f>
        <v>9170</v>
      </c>
      <c r="F129" s="70">
        <f>SUM(F126:F128)</f>
        <v>10969</v>
      </c>
      <c r="G129" s="73">
        <f>IFERROR(((E129/F129)-1)*100,IF(E129+F129&lt;&gt;0,100,0))</f>
        <v>-16.400765794511805</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5</v>
      </c>
      <c r="C132" s="53">
        <v>70</v>
      </c>
      <c r="D132" s="73">
        <f>IFERROR(((B132/C132)-1)*100,IF(B132+C132&lt;&gt;0,100,0))</f>
        <v>-92.857142857142861</v>
      </c>
      <c r="E132" s="53">
        <v>845</v>
      </c>
      <c r="F132" s="53">
        <v>841</v>
      </c>
      <c r="G132" s="73">
        <f>IFERROR(((E132/F132)-1)*100,IF(E132+F132&lt;&gt;0,100,0))</f>
        <v>0.47562425683709275</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5</v>
      </c>
      <c r="C134" s="70">
        <f>SUM(C132:C133)</f>
        <v>70</v>
      </c>
      <c r="D134" s="73">
        <f>IFERROR(((B134/C134)-1)*100,IF(B134+C134&lt;&gt;0,100,0))</f>
        <v>-92.857142857142861</v>
      </c>
      <c r="E134" s="70">
        <f>SUM(E132:E133)</f>
        <v>845</v>
      </c>
      <c r="F134" s="70">
        <f>SUM(F132:F133)</f>
        <v>841</v>
      </c>
      <c r="G134" s="73">
        <f>IFERROR(((E134/F134)-1)*100,IF(E134+F134&lt;&gt;0,100,0))</f>
        <v>0.47562425683709275</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36902</v>
      </c>
      <c r="C138" s="53">
        <v>53923</v>
      </c>
      <c r="D138" s="73">
        <f>IFERROR(((B138/C138)-1)*100,IF(B138+C138&lt;&gt;0,100,0))</f>
        <v>-31.565380264451161</v>
      </c>
      <c r="E138" s="53">
        <v>11311788</v>
      </c>
      <c r="F138" s="53">
        <v>10865088</v>
      </c>
      <c r="G138" s="73">
        <f>IFERROR(((E138/F138)-1)*100,IF(E138+F138&lt;&gt;0,100,0))</f>
        <v>4.1113334747035601</v>
      </c>
    </row>
    <row r="139" spans="1:7" s="15" customFormat="1" ht="12" x14ac:dyDescent="0.2">
      <c r="A139" s="66" t="s">
        <v>74</v>
      </c>
      <c r="B139" s="54">
        <v>19</v>
      </c>
      <c r="C139" s="53">
        <v>43</v>
      </c>
      <c r="D139" s="73">
        <f>IFERROR(((B139/C139)-1)*100,IF(B139+C139&lt;&gt;0,100,0))</f>
        <v>-55.813953488372093</v>
      </c>
      <c r="E139" s="53">
        <v>10815</v>
      </c>
      <c r="F139" s="53">
        <v>9554</v>
      </c>
      <c r="G139" s="73">
        <f>IFERROR(((E139/F139)-1)*100,IF(E139+F139&lt;&gt;0,100,0))</f>
        <v>13.198660247016946</v>
      </c>
    </row>
    <row r="140" spans="1:7" s="15" customFormat="1" ht="12" x14ac:dyDescent="0.2">
      <c r="A140" s="69" t="s">
        <v>34</v>
      </c>
      <c r="B140" s="70">
        <f>SUM(B137:B139)</f>
        <v>36921</v>
      </c>
      <c r="C140" s="70">
        <f>SUM(C137:C139)</f>
        <v>53966</v>
      </c>
      <c r="D140" s="73">
        <f>IFERROR(((B140/C140)-1)*100,IF(B140+C140&lt;&gt;0,100,0))</f>
        <v>-31.584701478708823</v>
      </c>
      <c r="E140" s="70">
        <f>SUM(E137:E139)</f>
        <v>11322603</v>
      </c>
      <c r="F140" s="70">
        <f>SUM(F137:F139)</f>
        <v>10874642</v>
      </c>
      <c r="G140" s="73">
        <f>IFERROR(((E140/F140)-1)*100,IF(E140+F140&lt;&gt;0,100,0))</f>
        <v>4.119317215224183</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1000</v>
      </c>
      <c r="C143" s="53">
        <v>20750</v>
      </c>
      <c r="D143" s="73">
        <f>IFERROR(((B143/C143)-1)*100,)</f>
        <v>-95.180722891566262</v>
      </c>
      <c r="E143" s="53">
        <v>410734</v>
      </c>
      <c r="F143" s="53">
        <v>627907</v>
      </c>
      <c r="G143" s="73">
        <f>IFERROR(((E143/F143)-1)*100,)</f>
        <v>-34.586809830118156</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1000</v>
      </c>
      <c r="C145" s="70">
        <f>SUM(C143:C144)</f>
        <v>20750</v>
      </c>
      <c r="D145" s="73">
        <f>IFERROR(((B145/C145)-1)*100,)</f>
        <v>-95.180722891566262</v>
      </c>
      <c r="E145" s="70">
        <f>SUM(E143:E144)</f>
        <v>410734</v>
      </c>
      <c r="F145" s="70">
        <f>SUM(F143:F144)</f>
        <v>627907</v>
      </c>
      <c r="G145" s="73">
        <f>IFERROR(((E145/F145)-1)*100,)</f>
        <v>-34.586809830118156</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4019074.22664</v>
      </c>
      <c r="C149" s="53">
        <v>5130147.8385600001</v>
      </c>
      <c r="D149" s="73">
        <f>IFERROR(((B149/C149)-1)*100,IF(B149+C149&lt;&gt;0,100,0))</f>
        <v>-21.657730866326673</v>
      </c>
      <c r="E149" s="53">
        <v>1043084261.06809</v>
      </c>
      <c r="F149" s="53">
        <v>939135753.35573006</v>
      </c>
      <c r="G149" s="73">
        <f>IFERROR(((E149/F149)-1)*100,IF(E149+F149&lt;&gt;0,100,0))</f>
        <v>11.068528414654644</v>
      </c>
    </row>
    <row r="150" spans="1:7" x14ac:dyDescent="0.2">
      <c r="A150" s="66" t="s">
        <v>74</v>
      </c>
      <c r="B150" s="54">
        <v>233015.17</v>
      </c>
      <c r="C150" s="53">
        <v>451466.02</v>
      </c>
      <c r="D150" s="73">
        <f>IFERROR(((B150/C150)-1)*100,IF(B150+C150&lt;&gt;0,100,0))</f>
        <v>-48.386997098917874</v>
      </c>
      <c r="E150" s="53">
        <v>81725543.090000004</v>
      </c>
      <c r="F150" s="53">
        <v>70099952.689999998</v>
      </c>
      <c r="G150" s="73">
        <f>IFERROR(((E150/F150)-1)*100,IF(E150+F150&lt;&gt;0,100,0))</f>
        <v>16.58430562915121</v>
      </c>
    </row>
    <row r="151" spans="1:7" s="15" customFormat="1" ht="12" x14ac:dyDescent="0.2">
      <c r="A151" s="69" t="s">
        <v>34</v>
      </c>
      <c r="B151" s="70">
        <f>SUM(B148:B150)</f>
        <v>4252089.3966399999</v>
      </c>
      <c r="C151" s="70">
        <f>SUM(C148:C150)</f>
        <v>5581613.8585599996</v>
      </c>
      <c r="D151" s="73">
        <f>IFERROR(((B151/C151)-1)*100,IF(B151+C151&lt;&gt;0,100,0))</f>
        <v>-23.819714075724395</v>
      </c>
      <c r="E151" s="70">
        <f>SUM(E148:E150)</f>
        <v>1124809804.1580899</v>
      </c>
      <c r="F151" s="70">
        <f>SUM(F148:F150)</f>
        <v>1009235706.0457301</v>
      </c>
      <c r="G151" s="73">
        <f>IFERROR(((E151/F151)-1)*100,IF(E151+F151&lt;&gt;0,100,0))</f>
        <v>11.451645777098873</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1228.8</v>
      </c>
      <c r="C154" s="53">
        <v>23561.95</v>
      </c>
      <c r="D154" s="73">
        <f>IFERROR(((B154/C154)-1)*100,IF(B154+C154&lt;&gt;0,100,0))</f>
        <v>-94.784811953170262</v>
      </c>
      <c r="E154" s="53">
        <v>560360.11722000001</v>
      </c>
      <c r="F154" s="53">
        <v>735757.36699999997</v>
      </c>
      <c r="G154" s="73">
        <f>IFERROR(((E154/F154)-1)*100,IF(E154+F154&lt;&gt;0,100,0))</f>
        <v>-23.839006939906039</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1228.8</v>
      </c>
      <c r="C156" s="70">
        <f>SUM(C154:C155)</f>
        <v>23561.95</v>
      </c>
      <c r="D156" s="73">
        <f>IFERROR(((B156/C156)-1)*100,IF(B156+C156&lt;&gt;0,100,0))</f>
        <v>-94.784811953170262</v>
      </c>
      <c r="E156" s="70">
        <f>SUM(E154:E155)</f>
        <v>560360.11722000001</v>
      </c>
      <c r="F156" s="70">
        <f>SUM(F154:F155)</f>
        <v>735757.36699999997</v>
      </c>
      <c r="G156" s="73">
        <f>IFERROR(((E156/F156)-1)*100,IF(E156+F156&lt;&gt;0,100,0))</f>
        <v>-23.839006939906039</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1420219</v>
      </c>
      <c r="C160" s="53">
        <v>1392860</v>
      </c>
      <c r="D160" s="73">
        <f>IFERROR(((B160/C160)-1)*100,IF(B160+C160&lt;&gt;0,100,0))</f>
        <v>1.9642318682423276</v>
      </c>
      <c r="E160" s="65"/>
      <c r="F160" s="65"/>
      <c r="G160" s="52"/>
    </row>
    <row r="161" spans="1:7" s="15" customFormat="1" ht="12" x14ac:dyDescent="0.2">
      <c r="A161" s="66" t="s">
        <v>74</v>
      </c>
      <c r="B161" s="54">
        <v>1483</v>
      </c>
      <c r="C161" s="53">
        <v>1401</v>
      </c>
      <c r="D161" s="73">
        <f>IFERROR(((B161/C161)-1)*100,IF(B161+C161&lt;&gt;0,100,0))</f>
        <v>5.8529621698786505</v>
      </c>
      <c r="E161" s="65"/>
      <c r="F161" s="65"/>
      <c r="G161" s="52"/>
    </row>
    <row r="162" spans="1:7" s="25" customFormat="1" ht="12" x14ac:dyDescent="0.2">
      <c r="A162" s="69" t="s">
        <v>34</v>
      </c>
      <c r="B162" s="70">
        <f>SUM(B159:B161)</f>
        <v>1421702</v>
      </c>
      <c r="C162" s="70">
        <f>SUM(C159:C161)</f>
        <v>1394261</v>
      </c>
      <c r="D162" s="73">
        <f>IFERROR(((B162/C162)-1)*100,IF(B162+C162&lt;&gt;0,100,0))</f>
        <v>1.9681393942740932</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141267</v>
      </c>
      <c r="C165" s="53">
        <v>146983</v>
      </c>
      <c r="D165" s="73">
        <f>IFERROR(((B165/C165)-1)*100,IF(B165+C165&lt;&gt;0,100,0))</f>
        <v>-3.8888851091622878</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141267</v>
      </c>
      <c r="C167" s="70">
        <f>SUM(C165:C166)</f>
        <v>146983</v>
      </c>
      <c r="D167" s="73">
        <f>IFERROR(((B167/C167)-1)*100,IF(B167+C167&lt;&gt;0,100,0))</f>
        <v>-3.8888851091622878</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33326</v>
      </c>
      <c r="C175" s="88">
        <v>20448</v>
      </c>
      <c r="D175" s="73">
        <f>IFERROR(((B175/C175)-1)*100,IF(B175+C175&lt;&gt;0,100,0))</f>
        <v>62.979264475743356</v>
      </c>
      <c r="E175" s="88">
        <v>900290</v>
      </c>
      <c r="F175" s="88">
        <v>995996</v>
      </c>
      <c r="G175" s="73">
        <f>IFERROR(((E175/F175)-1)*100,IF(E175+F175&lt;&gt;0,100,0))</f>
        <v>-9.6090747352398971</v>
      </c>
    </row>
    <row r="176" spans="1:7" x14ac:dyDescent="0.2">
      <c r="A176" s="66" t="s">
        <v>32</v>
      </c>
      <c r="B176" s="87">
        <v>153850</v>
      </c>
      <c r="C176" s="88">
        <v>83766</v>
      </c>
      <c r="D176" s="73">
        <f t="shared" ref="D176:D178" si="5">IFERROR(((B176/C176)-1)*100,IF(B176+C176&lt;&gt;0,100,0))</f>
        <v>83.666404030274805</v>
      </c>
      <c r="E176" s="88">
        <v>3999562</v>
      </c>
      <c r="F176" s="88">
        <v>4553708</v>
      </c>
      <c r="G176" s="73">
        <f>IFERROR(((E176/F176)-1)*100,IF(E176+F176&lt;&gt;0,100,0))</f>
        <v>-12.169115806283582</v>
      </c>
    </row>
    <row r="177" spans="1:7" x14ac:dyDescent="0.2">
      <c r="A177" s="66" t="s">
        <v>91</v>
      </c>
      <c r="B177" s="87">
        <v>56757347.502800003</v>
      </c>
      <c r="C177" s="88">
        <v>36303449.206164002</v>
      </c>
      <c r="D177" s="73">
        <f t="shared" si="5"/>
        <v>56.341473727414069</v>
      </c>
      <c r="E177" s="88">
        <v>1808499388.7809501</v>
      </c>
      <c r="F177" s="88">
        <v>1950030338.2778101</v>
      </c>
      <c r="G177" s="73">
        <f>IFERROR(((E177/F177)-1)*100,IF(E177+F177&lt;&gt;0,100,0))</f>
        <v>-7.2578844912666636</v>
      </c>
    </row>
    <row r="178" spans="1:7" x14ac:dyDescent="0.2">
      <c r="A178" s="66" t="s">
        <v>92</v>
      </c>
      <c r="B178" s="87">
        <v>213058</v>
      </c>
      <c r="C178" s="88">
        <v>238922</v>
      </c>
      <c r="D178" s="73">
        <f t="shared" si="5"/>
        <v>-10.825290262093901</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962</v>
      </c>
      <c r="C181" s="88">
        <v>388</v>
      </c>
      <c r="D181" s="73">
        <f t="shared" ref="D181:D184" si="6">IFERROR(((B181/C181)-1)*100,IF(B181+C181&lt;&gt;0,100,0))</f>
        <v>147.93814432989691</v>
      </c>
      <c r="E181" s="88">
        <v>28640</v>
      </c>
      <c r="F181" s="88">
        <v>27722</v>
      </c>
      <c r="G181" s="73">
        <f t="shared" ref="G181" si="7">IFERROR(((E181/F181)-1)*100,IF(E181+F181&lt;&gt;0,100,0))</f>
        <v>3.3114493903758646</v>
      </c>
    </row>
    <row r="182" spans="1:7" x14ac:dyDescent="0.2">
      <c r="A182" s="66" t="s">
        <v>32</v>
      </c>
      <c r="B182" s="87">
        <v>12314</v>
      </c>
      <c r="C182" s="88">
        <v>3362</v>
      </c>
      <c r="D182" s="73">
        <f t="shared" si="6"/>
        <v>266.27007733491968</v>
      </c>
      <c r="E182" s="88">
        <v>327380</v>
      </c>
      <c r="F182" s="88">
        <v>307338</v>
      </c>
      <c r="G182" s="73">
        <f t="shared" ref="G182" si="8">IFERROR(((E182/F182)-1)*100,IF(E182+F182&lt;&gt;0,100,0))</f>
        <v>6.5211591147205983</v>
      </c>
    </row>
    <row r="183" spans="1:7" x14ac:dyDescent="0.2">
      <c r="A183" s="66" t="s">
        <v>91</v>
      </c>
      <c r="B183" s="87">
        <v>212196.74734</v>
      </c>
      <c r="C183" s="88">
        <v>57329.066200000001</v>
      </c>
      <c r="D183" s="73">
        <f t="shared" si="6"/>
        <v>270.13815400328286</v>
      </c>
      <c r="E183" s="88">
        <v>6779222.4659399996</v>
      </c>
      <c r="F183" s="88">
        <v>6432529.2340599997</v>
      </c>
      <c r="G183" s="73">
        <f t="shared" ref="G183" si="9">IFERROR(((E183/F183)-1)*100,IF(E183+F183&lt;&gt;0,100,0))</f>
        <v>5.3896876215388634</v>
      </c>
    </row>
    <row r="184" spans="1:7" x14ac:dyDescent="0.2">
      <c r="A184" s="66" t="s">
        <v>92</v>
      </c>
      <c r="B184" s="87">
        <v>71066</v>
      </c>
      <c r="C184" s="88">
        <v>68822</v>
      </c>
      <c r="D184" s="73">
        <f t="shared" si="6"/>
        <v>3.2605852779634459</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2025-08-18T10:49:19Z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