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4F5DE07-D7A6-4024-8F24-7ECB7C39B9A8}"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<sst xmlns="http://schemas.openxmlformats.org/spreadsheetml/2006/main" count="265" uniqueCount="100">
  <si>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</si>
  <si>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</si>
  <si>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</si>
  <si>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</si>
  <si>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</si>
  <si>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</si>
  <si>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</si>
  <si>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</si>
  <si>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</si>
  <si>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</si>
  <si>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</si>
  <si>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</si>
  <si>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</si>
  <si>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</si>
  <si>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</si>
  <si>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</si>
  <si>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</si>
  <si>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</si>
  <si>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</si>
  <si>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</si>
  <si>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</si>
  <si>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</si>
  <si>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</si>
  <si>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</si>
  <si>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</si>
  <si>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</si>
  <si>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</si>
  <si>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</si>
  <si>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</si>
  <si>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</si>
  <si>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</si>
  <si>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</si>
  <si>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</si>
  <si>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</si>
  <si>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</si>
  <si>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</si>
  <si>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</si>
  <si>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</si>
  <si>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</si>
  <si>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</si>
  <si>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</si>
  <si>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</si>
  <si>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</si>
  <si>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</si>
  <si>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</si>
  <si>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</si>
  <si>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</si>
  <si>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</si>
  <si>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</si>
  <si>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</si>
  <si>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</si>
  <si>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</si>
  <si>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</si>
  <si>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</si>
  <si>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</si>
  <si>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</si>
  <si>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</si>
  <si>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</si>
  <si>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</si>
  <si>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</si>
  <si>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</si>
  <si>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</si>
  <si>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</si>
  <si>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</si>
  <si>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</si>
  <si>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</si>
  <si>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</si>
  <si>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</si>
  <si>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</si>
  <si>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</si>
  <si>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</si>
  <si>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</si>
  <si>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</si>
  <si>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</si>
  <si>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</si>
  <si>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</si>
  <si>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</si>
  <si>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</si>
  <si>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</si>
  <si>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</si>
  <si>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</si>
  <si>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</si>
  <si>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</si>
  <si>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</si>
  <si>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</si>
  <si>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</si>
  <si>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</si>
  <si>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</si>
  <si>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</si>
  <si>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</si>
  <si>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</si>
  <si>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</si>
  <si>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</si>
  <si>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</si>
  <si>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</si>
  <si>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</si>
  <si>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</si>
  <si>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22 August 2025</t>
  </si>
  <si>
    <t>22.08.2025</t>
  </si>
  <si>
    <t>23.08.2024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</si>
</sst>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1739250</v>
      </c>
      <c r="C11" s="54">
        <v>1951825</v>
      </c>
      <c r="D11" s="73">
        <f>IFERROR(((B11/C11)-1)*100,IF(B11+C11&lt;&gt;0,100,0))</f>
        <v>-10.89108910891089</v>
      </c>
      <c r="E11" s="54">
        <v>62682573</v>
      </c>
      <c r="F11" s="54">
        <v>58733890</v>
      </c>
      <c r="G11" s="73">
        <f>IFERROR(((E11/F11)-1)*100,IF(E11+F11&lt;&gt;0,100,0))</f>
        <v>6.7230060872862429</v>
      </c>
    </row>
    <row r="12" spans="1:7" s="15" customFormat="1" ht="12" x14ac:dyDescent="0.2">
      <c r="A12" s="51" t="s">
        <v>9</v>
      </c>
      <c r="B12" s="54">
        <v>1357900.05</v>
      </c>
      <c r="C12" s="54">
        <v>1322721.4669999999</v>
      </c>
      <c r="D12" s="73">
        <f>IFERROR(((B12/C12)-1)*100,IF(B12+C12&lt;&gt;0,100,0))</f>
        <v>2.6595609036108581</v>
      </c>
      <c r="E12" s="54">
        <v>53876159.604999997</v>
      </c>
      <c r="F12" s="54">
        <v>48581970.888999999</v>
      </c>
      <c r="G12" s="73">
        <f>IFERROR(((E12/F12)-1)*100,IF(E12+F12&lt;&gt;0,100,0))</f>
        <v>10.897435034276715</v>
      </c>
    </row>
    <row r="13" spans="1:7" s="15" customFormat="1" ht="12" x14ac:dyDescent="0.2">
      <c r="A13" s="51" t="s">
        <v>10</v>
      </c>
      <c r="B13" s="54">
        <v>118256703.862977</v>
      </c>
      <c r="C13" s="54">
        <v>93526115.600254297</v>
      </c>
      <c r="D13" s="73">
        <f>IFERROR(((B13/C13)-1)*100,IF(B13+C13&lt;&gt;0,100,0))</f>
        <v>26.442441348067124</v>
      </c>
      <c r="E13" s="54">
        <v>4297958841.7902203</v>
      </c>
      <c r="F13" s="54">
        <v>3359720477.4318399</v>
      </c>
      <c r="G13" s="73">
        <f>IFERROR(((E13/F13)-1)*100,IF(E13+F13&lt;&gt;0,100,0))</f>
        <v>27.926084049574463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459</v>
      </c>
      <c r="C16" s="54">
        <v>399</v>
      </c>
      <c r="D16" s="73">
        <f>IFERROR(((B16/C16)-1)*100,IF(B16+C16&lt;&gt;0,100,0))</f>
        <v>15.037593984962406</v>
      </c>
      <c r="E16" s="54">
        <v>15354</v>
      </c>
      <c r="F16" s="54">
        <v>14655</v>
      </c>
      <c r="G16" s="73">
        <f>IFERROR(((E16/F16)-1)*100,IF(E16+F16&lt;&gt;0,100,0))</f>
        <v>4.7697031729785122</v>
      </c>
    </row>
    <row r="17" spans="1:7" s="15" customFormat="1" ht="12" x14ac:dyDescent="0.2">
      <c r="A17" s="51" t="s">
        <v>9</v>
      </c>
      <c r="B17" s="54">
        <v>221031.63800000001</v>
      </c>
      <c r="C17" s="54">
        <v>174022.88399999999</v>
      </c>
      <c r="D17" s="73">
        <f>IFERROR(((B17/C17)-1)*100,IF(B17+C17&lt;&gt;0,100,0))</f>
        <v>27.012972615716468</v>
      </c>
      <c r="E17" s="54">
        <v>8093551.1809999999</v>
      </c>
      <c r="F17" s="54">
        <v>7666870.5329999998</v>
      </c>
      <c r="G17" s="73">
        <f>IFERROR(((E17/F17)-1)*100,IF(E17+F17&lt;&gt;0,100,0))</f>
        <v>5.5652517694601222</v>
      </c>
    </row>
    <row r="18" spans="1:7" s="15" customFormat="1" ht="12" x14ac:dyDescent="0.2">
      <c r="A18" s="51" t="s">
        <v>10</v>
      </c>
      <c r="B18" s="54">
        <v>16633306.904847501</v>
      </c>
      <c r="C18" s="54">
        <v>9873538.9517543893</v>
      </c>
      <c r="D18" s="73">
        <f>IFERROR(((B18/C18)-1)*100,IF(B18+C18&lt;&gt;0,100,0))</f>
        <v>68.463475822840564</v>
      </c>
      <c r="E18" s="54">
        <v>550895668.82816601</v>
      </c>
      <c r="F18" s="54">
        <v>380713342.601955</v>
      </c>
      <c r="G18" s="73">
        <f>IFERROR(((E18/F18)-1)*100,IF(E18+F18&lt;&gt;0,100,0))</f>
        <v>44.700909367429432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13430359.483960001</v>
      </c>
      <c r="C24" s="53">
        <v>12832011.113</v>
      </c>
      <c r="D24" s="52">
        <f>B24-C24</f>
        <v>598348.3709600009</v>
      </c>
      <c r="E24" s="54">
        <v>600502439.88863003</v>
      </c>
      <c r="F24" s="54">
        <v>476204780.11865002</v>
      </c>
      <c r="G24" s="52">
        <f>E24-F24</f>
        <v>124297659.76998001</v>
      </c>
    </row>
    <row r="25" spans="1:7" s="15" customFormat="1" ht="12" x14ac:dyDescent="0.2">
      <c r="A25" s="55" t="s">
        <v>15</v>
      </c>
      <c r="B25" s="53">
        <v>20198552.831610002</v>
      </c>
      <c r="C25" s="53">
        <v>13656623.0606</v>
      </c>
      <c r="D25" s="52">
        <f>B25-C25</f>
        <v>6541929.7710100021</v>
      </c>
      <c r="E25" s="54">
        <v>753466213.04755998</v>
      </c>
      <c r="F25" s="54">
        <v>564621189.3118</v>
      </c>
      <c r="G25" s="52">
        <f>E25-F25</f>
        <v>188845023.73575997</v>
      </c>
    </row>
    <row r="26" spans="1:7" s="25" customFormat="1" ht="12" x14ac:dyDescent="0.2">
      <c r="A26" s="56" t="s">
        <v>16</v>
      </c>
      <c r="B26" s="57">
        <f>B24-B25</f>
        <v>-6768193.3476500008</v>
      </c>
      <c r="C26" s="57">
        <f>C24-C25</f>
        <v>-824611.94759999961</v>
      </c>
      <c r="D26" s="57"/>
      <c r="E26" s="57">
        <f>E24-E25</f>
        <v>-152963773.15892994</v>
      </c>
      <c r="F26" s="57">
        <f>F24-F25</f>
        <v>-88416409.193149984</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102723.50075517999</v>
      </c>
      <c r="C33" s="104">
        <v>84351.574943850006</v>
      </c>
      <c r="D33" s="73">
        <f t="shared" ref="D33:D42" si="0">IFERROR(((B33/C33)-1)*100,IF(B33+C33&lt;&gt;0,100,0))</f>
        <v>21.780181133025156</v>
      </c>
      <c r="E33" s="51"/>
      <c r="F33" s="104">
        <v>102723.5</v>
      </c>
      <c r="G33" s="104">
        <v>100640.26</v>
      </c>
    </row>
    <row r="34" spans="1:7" s="15" customFormat="1" ht="12" x14ac:dyDescent="0.2">
      <c r="A34" s="51" t="s">
        <v>23</v>
      </c>
      <c r="B34" s="104">
        <v>100716.43455344001</v>
      </c>
      <c r="C34" s="104">
        <v>88659.622431890006</v>
      </c>
      <c r="D34" s="73">
        <f t="shared" si="0"/>
        <v>13.598988796520395</v>
      </c>
      <c r="E34" s="51"/>
      <c r="F34" s="104">
        <v>100716.43</v>
      </c>
      <c r="G34" s="104">
        <v>98406.68</v>
      </c>
    </row>
    <row r="35" spans="1:7" s="15" customFormat="1" ht="12" x14ac:dyDescent="0.2">
      <c r="A35" s="51" t="s">
        <v>24</v>
      </c>
      <c r="B35" s="104">
        <v>97243.365209519994</v>
      </c>
      <c r="C35" s="104">
        <v>84641.549682009994</v>
      </c>
      <c r="D35" s="73">
        <f t="shared" si="0"/>
        <v>14.888450855228651</v>
      </c>
      <c r="E35" s="51"/>
      <c r="F35" s="104">
        <v>97262.62</v>
      </c>
      <c r="G35" s="104">
        <v>95217.24</v>
      </c>
    </row>
    <row r="36" spans="1:7" s="15" customFormat="1" ht="12" x14ac:dyDescent="0.2">
      <c r="A36" s="51" t="s">
        <v>25</v>
      </c>
      <c r="B36" s="104">
        <v>95066.864581960006</v>
      </c>
      <c r="C36" s="104">
        <v>76971.359036609996</v>
      </c>
      <c r="D36" s="73">
        <f t="shared" si="0"/>
        <v>23.509401122491823</v>
      </c>
      <c r="E36" s="51"/>
      <c r="F36" s="104">
        <v>95066.86</v>
      </c>
      <c r="G36" s="104">
        <v>93037.64</v>
      </c>
    </row>
    <row r="37" spans="1:7" s="15" customFormat="1" ht="12" x14ac:dyDescent="0.2">
      <c r="A37" s="51" t="s">
        <v>79</v>
      </c>
      <c r="B37" s="104">
        <v>87427.970510019994</v>
      </c>
      <c r="C37" s="104">
        <v>58933.782211350001</v>
      </c>
      <c r="D37" s="73">
        <f t="shared" si="0"/>
        <v>48.349498758595423</v>
      </c>
      <c r="E37" s="51"/>
      <c r="F37" s="104">
        <v>88290.37</v>
      </c>
      <c r="G37" s="104">
        <v>83894.52</v>
      </c>
    </row>
    <row r="38" spans="1:7" s="15" customFormat="1" ht="12" x14ac:dyDescent="0.2">
      <c r="A38" s="51" t="s">
        <v>26</v>
      </c>
      <c r="B38" s="104">
        <v>141908.47662807</v>
      </c>
      <c r="C38" s="104">
        <v>114656.20421305</v>
      </c>
      <c r="D38" s="73">
        <f t="shared" si="0"/>
        <v>23.768685351191987</v>
      </c>
      <c r="E38" s="51"/>
      <c r="F38" s="104">
        <v>142445.43</v>
      </c>
      <c r="G38" s="104">
        <v>140200.29999999999</v>
      </c>
    </row>
    <row r="39" spans="1:7" s="15" customFormat="1" ht="12" x14ac:dyDescent="0.2">
      <c r="A39" s="51" t="s">
        <v>27</v>
      </c>
      <c r="B39" s="104">
        <v>22255.3041275</v>
      </c>
      <c r="C39" s="104">
        <v>20633.088974040002</v>
      </c>
      <c r="D39" s="73">
        <f t="shared" si="0"/>
        <v>7.8622020944175031</v>
      </c>
      <c r="E39" s="51"/>
      <c r="F39" s="104">
        <v>22255.3</v>
      </c>
      <c r="G39" s="104">
        <v>21685.7</v>
      </c>
    </row>
    <row r="40" spans="1:7" s="15" customFormat="1" ht="12" x14ac:dyDescent="0.2">
      <c r="A40" s="51" t="s">
        <v>28</v>
      </c>
      <c r="B40" s="104">
        <v>139387.61984077</v>
      </c>
      <c r="C40" s="104">
        <v>117965.29746966</v>
      </c>
      <c r="D40" s="73">
        <f t="shared" si="0"/>
        <v>18.159851100803358</v>
      </c>
      <c r="E40" s="51"/>
      <c r="F40" s="104">
        <v>139387.62</v>
      </c>
      <c r="G40" s="104">
        <v>137110.16</v>
      </c>
    </row>
    <row r="41" spans="1:7" s="15" customFormat="1" ht="12" x14ac:dyDescent="0.2">
      <c r="A41" s="51" t="s">
        <v>29</v>
      </c>
      <c r="B41" s="59"/>
      <c r="C41" s="59"/>
      <c r="D41" s="73">
        <f t="shared" si="0"/>
        <v>0</v>
      </c>
      <c r="E41" s="51"/>
      <c r="F41" s="59"/>
      <c r="G41" s="59"/>
    </row>
    <row r="42" spans="1:7" s="15" customFormat="1" ht="12" x14ac:dyDescent="0.2">
      <c r="A42" s="51" t="s">
        <v>78</v>
      </c>
      <c r="B42" s="104">
        <v>628.05123682999999</v>
      </c>
      <c r="C42" s="104">
        <v>668.94759437000005</v>
      </c>
      <c r="D42" s="73">
        <f t="shared" si="0"/>
        <v>-6.1135368277264401</v>
      </c>
      <c r="E42" s="51"/>
      <c r="F42" s="104">
        <v>652.55999999999995</v>
      </c>
      <c r="G42" s="104">
        <v>617.57000000000005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22528.222600416899</v>
      </c>
      <c r="D48" s="59"/>
      <c r="E48" s="105">
        <v>19020.3189907468</v>
      </c>
      <c r="F48" s="59"/>
      <c r="G48" s="73">
        <f>IFERROR(((C48/E48)-1)*100,IF(C48+E48&lt;&gt;0,100,0))</f>
        <v>18.442927331432557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3848</v>
      </c>
      <c r="D54" s="62"/>
      <c r="E54" s="106">
        <v>718649</v>
      </c>
      <c r="F54" s="106">
        <v>94589049.584999993</v>
      </c>
      <c r="G54" s="106">
        <v>11286662.673699999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5499</v>
      </c>
      <c r="C68" s="53">
        <v>6355</v>
      </c>
      <c r="D68" s="73">
        <f>IFERROR(((B68/C68)-1)*100,IF(B68+C68&lt;&gt;0,100,0))</f>
        <v>-13.469708890637289</v>
      </c>
      <c r="E68" s="53">
        <v>197249</v>
      </c>
      <c r="F68" s="53">
        <v>203457</v>
      </c>
      <c r="G68" s="73">
        <f>IFERROR(((E68/F68)-1)*100,IF(E68+F68&lt;&gt;0,100,0))</f>
        <v>-3.0512589883857522</v>
      </c>
    </row>
    <row r="69" spans="1:7" s="15" customFormat="1" ht="12" x14ac:dyDescent="0.2">
      <c r="A69" s="66" t="s">
        <v>54</v>
      </c>
      <c r="B69" s="54">
        <v>220483402.39300001</v>
      </c>
      <c r="C69" s="53">
        <v>247672519.889</v>
      </c>
      <c r="D69" s="73">
        <f>IFERROR(((B69/C69)-1)*100,IF(B69+C69&lt;&gt;0,100,0))</f>
        <v>-10.977849907686732</v>
      </c>
      <c r="E69" s="53">
        <v>8994779720.0529995</v>
      </c>
      <c r="F69" s="53">
        <v>8113505547.948</v>
      </c>
      <c r="G69" s="73">
        <f>IFERROR(((E69/F69)-1)*100,IF(E69+F69&lt;&gt;0,100,0))</f>
        <v>10.861817581771227</v>
      </c>
    </row>
    <row r="70" spans="1:7" s="15" customFormat="1" ht="12" x14ac:dyDescent="0.2">
      <c r="A70" s="66" t="s">
        <v>55</v>
      </c>
      <c r="B70" s="54">
        <v>213528171.57269999</v>
      </c>
      <c r="C70" s="53">
        <v>233458423.72556001</v>
      </c>
      <c r="D70" s="73">
        <f>IFERROR(((B70/C70)-1)*100,IF(B70+C70&lt;&gt;0,100,0))</f>
        <v>-8.5369599583559506</v>
      </c>
      <c r="E70" s="53">
        <v>8395739154.0170698</v>
      </c>
      <c r="F70" s="53">
        <v>7271852238.1849604</v>
      </c>
      <c r="G70" s="73">
        <f>IFERROR(((E70/F70)-1)*100,IF(E70+F70&lt;&gt;0,100,0))</f>
        <v>15.455304632436118</v>
      </c>
    </row>
    <row r="71" spans="1:7" s="15" customFormat="1" ht="12" x14ac:dyDescent="0.2">
      <c r="A71" s="66" t="s">
        <v>93</v>
      </c>
      <c r="B71" s="73">
        <f>IFERROR(B69/B68/1000,)</f>
        <v>40.095181377159484</v>
      </c>
      <c r="C71" s="73">
        <f>IFERROR(C69/C68/1000,)</f>
        <v>38.972859148544458</v>
      </c>
      <c r="D71" s="73">
        <f>IFERROR(((B71/C71)-1)*100,IF(B71+C71&lt;&gt;0,100,0))</f>
        <v>2.8797533800055897</v>
      </c>
      <c r="E71" s="73">
        <f>IFERROR(E69/E68/1000,)</f>
        <v>45.601142312777249</v>
      </c>
      <c r="F71" s="73">
        <f>IFERROR(F69/F68/1000,)</f>
        <v>39.878232491130802</v>
      </c>
      <c r="G71" s="73">
        <f>IFERROR(((E71/F71)-1)*100,IF(E71+F71&lt;&gt;0,100,0))</f>
        <v>14.350961575138177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2881</v>
      </c>
      <c r="C74" s="53">
        <v>2796</v>
      </c>
      <c r="D74" s="73">
        <f>IFERROR(((B74/C74)-1)*100,IF(B74+C74&lt;&gt;0,100,0))</f>
        <v>3.0400572246065849</v>
      </c>
      <c r="E74" s="53">
        <v>86255</v>
      </c>
      <c r="F74" s="53">
        <v>87049</v>
      </c>
      <c r="G74" s="73">
        <f>IFERROR(((E74/F74)-1)*100,IF(E74+F74&lt;&gt;0,100,0))</f>
        <v>-0.91212994979839035</v>
      </c>
    </row>
    <row r="75" spans="1:7" s="15" customFormat="1" ht="12" x14ac:dyDescent="0.2">
      <c r="A75" s="66" t="s">
        <v>54</v>
      </c>
      <c r="B75" s="54">
        <v>680583134.148</v>
      </c>
      <c r="C75" s="53">
        <v>812068991.11800003</v>
      </c>
      <c r="D75" s="73">
        <f>IFERROR(((B75/C75)-1)*100,IF(B75+C75&lt;&gt;0,100,0))</f>
        <v>-16.191463829813213</v>
      </c>
      <c r="E75" s="53">
        <v>24355384260.151001</v>
      </c>
      <c r="F75" s="53">
        <v>21936499947.352001</v>
      </c>
      <c r="G75" s="73">
        <f>IFERROR(((E75/F75)-1)*100,IF(E75+F75&lt;&gt;0,100,0))</f>
        <v>11.026755948325228</v>
      </c>
    </row>
    <row r="76" spans="1:7" s="15" customFormat="1" ht="12" x14ac:dyDescent="0.2">
      <c r="A76" s="66" t="s">
        <v>55</v>
      </c>
      <c r="B76" s="54">
        <v>647429263.29683995</v>
      </c>
      <c r="C76" s="53">
        <v>745149179.06659997</v>
      </c>
      <c r="D76" s="73">
        <f>IFERROR(((B76/C76)-1)*100,IF(B76+C76&lt;&gt;0,100,0))</f>
        <v>-13.11414123708321</v>
      </c>
      <c r="E76" s="53">
        <v>22902419914.875702</v>
      </c>
      <c r="F76" s="53">
        <v>19593079951.597698</v>
      </c>
      <c r="G76" s="73">
        <f>IFERROR(((E76/F76)-1)*100,IF(E76+F76&lt;&gt;0,100,0))</f>
        <v>16.890350937439756</v>
      </c>
    </row>
    <row r="77" spans="1:7" s="15" customFormat="1" ht="12" x14ac:dyDescent="0.2">
      <c r="A77" s="66" t="s">
        <v>93</v>
      </c>
      <c r="B77" s="73">
        <f>IFERROR(B75/B74/1000,)</f>
        <v>236.23156339743144</v>
      </c>
      <c r="C77" s="73">
        <f>IFERROR(C75/C74/1000,)</f>
        <v>290.439553332618</v>
      </c>
      <c r="D77" s="73">
        <f>IFERROR(((B77/C77)-1)*100,IF(B77+C77&lt;&gt;0,100,0))</f>
        <v>-18.664121092730902</v>
      </c>
      <c r="E77" s="73">
        <f>IFERROR(E75/E74/1000,)</f>
        <v>282.36489780477655</v>
      </c>
      <c r="F77" s="73">
        <f>IFERROR(F75/F74/1000,)</f>
        <v>252.00174553816817</v>
      </c>
      <c r="G77" s="73">
        <f>IFERROR(((E77/F77)-1)*100,IF(E77+F77&lt;&gt;0,100,0))</f>
        <v>12.048786488270412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219</v>
      </c>
      <c r="C80" s="53">
        <v>184</v>
      </c>
      <c r="D80" s="73">
        <f>IFERROR(((B80/C80)-1)*100,IF(B80+C80&lt;&gt;0,100,0))</f>
        <v>19.021739130434788</v>
      </c>
      <c r="E80" s="53">
        <v>10901</v>
      </c>
      <c r="F80" s="53">
        <v>6957</v>
      </c>
      <c r="G80" s="73">
        <f>IFERROR(((E80/F80)-1)*100,IF(E80+F80&lt;&gt;0,100,0))</f>
        <v>56.69110248670404</v>
      </c>
    </row>
    <row r="81" spans="1:7" s="15" customFormat="1" ht="12" x14ac:dyDescent="0.2">
      <c r="A81" s="66" t="s">
        <v>54</v>
      </c>
      <c r="B81" s="54">
        <v>11541697.66</v>
      </c>
      <c r="C81" s="53">
        <v>15004319.054</v>
      </c>
      <c r="D81" s="73">
        <f>IFERROR(((B81/C81)-1)*100,IF(B81+C81&lt;&gt;0,100,0))</f>
        <v>-23.077497762731859</v>
      </c>
      <c r="E81" s="53">
        <v>677968207.67700005</v>
      </c>
      <c r="F81" s="53">
        <v>778524865.15999997</v>
      </c>
      <c r="G81" s="73">
        <f>IFERROR(((E81/F81)-1)*100,IF(E81+F81&lt;&gt;0,100,0))</f>
        <v>-12.916306464063144</v>
      </c>
    </row>
    <row r="82" spans="1:7" s="15" customFormat="1" ht="12" x14ac:dyDescent="0.2">
      <c r="A82" s="66" t="s">
        <v>55</v>
      </c>
      <c r="B82" s="54">
        <v>1236352.0976400101</v>
      </c>
      <c r="C82" s="53">
        <v>623441.45733972196</v>
      </c>
      <c r="D82" s="73">
        <f>IFERROR(((B82/C82)-1)*100,IF(B82+C82&lt;&gt;0,100,0))</f>
        <v>98.310857111689415</v>
      </c>
      <c r="E82" s="53">
        <v>143429029.231805</v>
      </c>
      <c r="F82" s="53">
        <v>165973656.42971501</v>
      </c>
      <c r="G82" s="73">
        <f>IFERROR(((E82/F82)-1)*100,IF(E82+F82&lt;&gt;0,100,0))</f>
        <v>-13.583256332884975</v>
      </c>
    </row>
    <row r="83" spans="1:7" x14ac:dyDescent="0.2">
      <c r="A83" s="66" t="s">
        <v>93</v>
      </c>
      <c r="B83" s="73">
        <f>IFERROR(B81/B80/1000,)</f>
        <v>52.701815799086759</v>
      </c>
      <c r="C83" s="73">
        <f>IFERROR(C81/C80/1000,)</f>
        <v>81.545212249999992</v>
      </c>
      <c r="D83" s="73">
        <f>IFERROR(((B83/C83)-1)*100,IF(B83+C83&lt;&gt;0,100,0))</f>
        <v>-35.371048348596624</v>
      </c>
      <c r="E83" s="73">
        <f>IFERROR(E81/E80/1000,)</f>
        <v>62.193212336207687</v>
      </c>
      <c r="F83" s="73">
        <f>IFERROR(F81/F80/1000,)</f>
        <v>111.90525588040822</v>
      </c>
      <c r="G83" s="73">
        <f>IFERROR(((E83/F83)-1)*100,IF(E83+F83&lt;&gt;0,100,0))</f>
        <v>-44.423332177826559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8599</v>
      </c>
      <c r="C86" s="51">
        <f>C68+C74+C80</f>
        <v>9335</v>
      </c>
      <c r="D86" s="73">
        <f>IFERROR(((B86/C86)-1)*100,IF(B86+C86&lt;&gt;0,100,0))</f>
        <v>-7.8843063738618158</v>
      </c>
      <c r="E86" s="51">
        <f>E68+E74+E80</f>
        <v>294405</v>
      </c>
      <c r="F86" s="51">
        <f>F68+F74+F80</f>
        <v>297463</v>
      </c>
      <c r="G86" s="73">
        <f>IFERROR(((E86/F86)-1)*100,IF(E86+F86&lt;&gt;0,100,0))</f>
        <v>-1.0280270151245663</v>
      </c>
    </row>
    <row r="87" spans="1:7" s="15" customFormat="1" ht="12" x14ac:dyDescent="0.2">
      <c r="A87" s="66" t="s">
        <v>54</v>
      </c>
      <c r="B87" s="51">
        <f t="shared" ref="B87:C87" si="1">B69+B75+B81</f>
        <v>912608234.20099998</v>
      </c>
      <c r="C87" s="51">
        <f t="shared" si="1"/>
        <v>1074745830.0609999</v>
      </c>
      <c r="D87" s="73">
        <f>IFERROR(((B87/C87)-1)*100,IF(B87+C87&lt;&gt;0,100,0))</f>
        <v>-15.086133979305361</v>
      </c>
      <c r="E87" s="51">
        <f t="shared" ref="E87:F87" si="2">E69+E75+E81</f>
        <v>34028132187.881004</v>
      </c>
      <c r="F87" s="51">
        <f t="shared" si="2"/>
        <v>30828530360.460003</v>
      </c>
      <c r="G87" s="73">
        <f>IFERROR(((E87/F87)-1)*100,IF(E87+F87&lt;&gt;0,100,0))</f>
        <v>10.378703720255</v>
      </c>
    </row>
    <row r="88" spans="1:7" s="15" customFormat="1" ht="12" x14ac:dyDescent="0.2">
      <c r="A88" s="66" t="s">
        <v>55</v>
      </c>
      <c r="B88" s="51">
        <f t="shared" ref="B88:C88" si="3">B70+B76+B82</f>
        <v>862193786.96718001</v>
      </c>
      <c r="C88" s="51">
        <f t="shared" si="3"/>
        <v>979231044.2494998</v>
      </c>
      <c r="D88" s="73">
        <f>IFERROR(((B88/C88)-1)*100,IF(B88+C88&lt;&gt;0,100,0))</f>
        <v>-11.951955360240774</v>
      </c>
      <c r="E88" s="51">
        <f t="shared" ref="E88:F88" si="4">E70+E76+E82</f>
        <v>31441588098.124577</v>
      </c>
      <c r="F88" s="51">
        <f t="shared" si="4"/>
        <v>27030905846.212372</v>
      </c>
      <c r="G88" s="73">
        <f>IFERROR(((E88/F88)-1)*100,IF(E88+F88&lt;&gt;0,100,0))</f>
        <v>16.317182550248276</v>
      </c>
    </row>
    <row r="89" spans="1:7" x14ac:dyDescent="0.2">
      <c r="A89" s="66" t="s">
        <v>94</v>
      </c>
      <c r="B89" s="73">
        <f>IFERROR((B75/B87)*100,IF(B75+B87&lt;&gt;0,100,0))</f>
        <v>74.575607433989362</v>
      </c>
      <c r="C89" s="73">
        <f>IFERROR((C75/C87)*100,IF(C75+C87&lt;&gt;0,100,0))</f>
        <v>75.559166493524245</v>
      </c>
      <c r="D89" s="73">
        <f>IFERROR(((B89/C89)-1)*100,IF(B89+C89&lt;&gt;0,100,0))</f>
        <v>-1.3017071325411966</v>
      </c>
      <c r="E89" s="73">
        <f>IFERROR((E75/E87)*100,IF(E75+E87&lt;&gt;0,100,0))</f>
        <v>71.574261336698001</v>
      </c>
      <c r="F89" s="73">
        <f>IFERROR((F75/F87)*100,IF(F75+F87&lt;&gt;0,100,0))</f>
        <v>71.156489429957631</v>
      </c>
      <c r="G89" s="73">
        <f>IFERROR(((E89/F89)-1)*100,IF(E89+F89&lt;&gt;0,100,0))</f>
        <v>0.58711708529635143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75676117.818000004</v>
      </c>
      <c r="C97" s="107">
        <v>107641425.957</v>
      </c>
      <c r="D97" s="52">
        <f>B97-C97</f>
        <v>-31965308.138999999</v>
      </c>
      <c r="E97" s="107">
        <v>3527877319.1989999</v>
      </c>
      <c r="F97" s="107">
        <v>3386725224.598</v>
      </c>
      <c r="G97" s="68">
        <f>E97-F97</f>
        <v>141152094.60099983</v>
      </c>
    </row>
    <row r="98" spans="1:7" s="15" customFormat="1" ht="13.5" x14ac:dyDescent="0.2">
      <c r="A98" s="66" t="s">
        <v>88</v>
      </c>
      <c r="B98" s="53">
        <v>69964674.468999997</v>
      </c>
      <c r="C98" s="107">
        <v>108500285.83499999</v>
      </c>
      <c r="D98" s="52">
        <f>B98-C98</f>
        <v>-38535611.365999997</v>
      </c>
      <c r="E98" s="107">
        <v>3446266978.533</v>
      </c>
      <c r="F98" s="107">
        <v>3343503738.0749998</v>
      </c>
      <c r="G98" s="68">
        <f>E98-F98</f>
        <v>102763240.45800018</v>
      </c>
    </row>
    <row r="99" spans="1:7" s="15" customFormat="1" ht="12" x14ac:dyDescent="0.2">
      <c r="A99" s="69" t="s">
        <v>16</v>
      </c>
      <c r="B99" s="52">
        <f>B97-B98</f>
        <v>5711443.3490000069</v>
      </c>
      <c r="C99" s="52">
        <f>C97-C98</f>
        <v>-858859.87799999118</v>
      </c>
      <c r="D99" s="70"/>
      <c r="E99" s="52">
        <f>E97-E98</f>
        <v>81610340.665999889</v>
      </c>
      <c r="F99" s="70">
        <f>F97-F98</f>
        <v>43221486.52300024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1215.9510253631399</v>
      </c>
      <c r="C111" s="108">
        <v>1056.81710728761</v>
      </c>
      <c r="D111" s="73">
        <f>IFERROR(((B111/C111)-1)*100,IF(B111+C111&lt;&gt;0,100,0))</f>
        <v>15.057848418441822</v>
      </c>
      <c r="E111" s="72"/>
      <c r="F111" s="109">
        <v>1215.9510253631399</v>
      </c>
      <c r="G111" s="109">
        <v>1210.8610592057</v>
      </c>
    </row>
    <row r="112" spans="1:7" s="15" customFormat="1" ht="12" x14ac:dyDescent="0.2">
      <c r="A112" s="66" t="s">
        <v>50</v>
      </c>
      <c r="B112" s="109">
        <v>1196.2259652328501</v>
      </c>
      <c r="C112" s="108">
        <v>1040.8086693381899</v>
      </c>
      <c r="D112" s="73">
        <f>IFERROR(((B112/C112)-1)*100,IF(B112+C112&lt;&gt;0,100,0))</f>
        <v>14.932359853755251</v>
      </c>
      <c r="E112" s="72"/>
      <c r="F112" s="109">
        <v>1196.2259652328501</v>
      </c>
      <c r="G112" s="109">
        <v>1191.35835551524</v>
      </c>
    </row>
    <row r="113" spans="1:7" s="15" customFormat="1" ht="12" x14ac:dyDescent="0.2">
      <c r="A113" s="66" t="s">
        <v>51</v>
      </c>
      <c r="B113" s="109">
        <v>1329.86350305058</v>
      </c>
      <c r="C113" s="108">
        <v>1145.3064472009601</v>
      </c>
      <c r="D113" s="73">
        <f>IFERROR(((B113/C113)-1)*100,IF(B113+C113&lt;&gt;0,100,0))</f>
        <v>16.114207363510701</v>
      </c>
      <c r="E113" s="72"/>
      <c r="F113" s="109">
        <v>1329.86350305058</v>
      </c>
      <c r="G113" s="109">
        <v>1322.8793319925601</v>
      </c>
    </row>
    <row r="114" spans="1:7" s="25" customFormat="1" ht="12" x14ac:dyDescent="0.2">
      <c r="A114" s="69" t="s">
        <v>52</v>
      </c>
      <c r="B114" s="73"/>
      <c r="C114" s="72"/>
      <c r="D114" s="74"/>
      <c r="E114" s="72"/>
      <c r="F114" s="58"/>
      <c r="G114" s="58"/>
    </row>
    <row r="115" spans="1:7" s="15" customFormat="1" ht="12" x14ac:dyDescent="0.2">
      <c r="A115" s="66" t="s">
        <v>56</v>
      </c>
      <c r="B115" s="109">
        <v>827.91064405048803</v>
      </c>
      <c r="C115" s="108">
        <v>758.417386028122</v>
      </c>
      <c r="D115" s="73">
        <f>IFERROR(((B115/C115)-1)*100,IF(B115+C115&lt;&gt;0,100,0))</f>
        <v>9.1629305053654519</v>
      </c>
      <c r="E115" s="72"/>
      <c r="F115" s="109">
        <v>827.91064405048803</v>
      </c>
      <c r="G115" s="109">
        <v>826.76471470637205</v>
      </c>
    </row>
    <row r="116" spans="1:7" s="15" customFormat="1" ht="12" x14ac:dyDescent="0.2">
      <c r="A116" s="66" t="s">
        <v>57</v>
      </c>
      <c r="B116" s="109">
        <v>1179.1936906506</v>
      </c>
      <c r="C116" s="108">
        <v>1029.4073501021901</v>
      </c>
      <c r="D116" s="73">
        <f>IFERROR(((B116/C116)-1)*100,IF(B116+C116&lt;&gt;0,100,0))</f>
        <v>14.550735482269527</v>
      </c>
      <c r="E116" s="72"/>
      <c r="F116" s="109">
        <v>1179.1936906506</v>
      </c>
      <c r="G116" s="109">
        <v>1175.7717367506</v>
      </c>
    </row>
    <row r="117" spans="1:7" s="15" customFormat="1" ht="12" x14ac:dyDescent="0.2">
      <c r="A117" s="66" t="s">
        <v>59</v>
      </c>
      <c r="B117" s="109">
        <v>1435.5151397693601</v>
      </c>
      <c r="C117" s="108">
        <v>1224.2229954215099</v>
      </c>
      <c r="D117" s="73">
        <f>IFERROR(((B117/C117)-1)*100,IF(B117+C117&lt;&gt;0,100,0))</f>
        <v>17.259285696973905</v>
      </c>
      <c r="E117" s="72"/>
      <c r="F117" s="109">
        <v>1435.5151397693601</v>
      </c>
      <c r="G117" s="109">
        <v>1428.53473216562</v>
      </c>
    </row>
    <row r="118" spans="1:7" s="15" customFormat="1" ht="12" x14ac:dyDescent="0.2">
      <c r="A118" s="66" t="s">
        <v>58</v>
      </c>
      <c r="B118" s="109">
        <v>1322.03043612286</v>
      </c>
      <c r="C118" s="108">
        <v>1139.8137483241001</v>
      </c>
      <c r="D118" s="73">
        <f>IFERROR(((B118/C118)-1)*100,IF(B118+C118&lt;&gt;0,100,0))</f>
        <v>15.986531840546592</v>
      </c>
      <c r="E118" s="72"/>
      <c r="F118" s="109">
        <v>1322.03043612286</v>
      </c>
      <c r="G118" s="109">
        <v>1314.60602564192</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128</v>
      </c>
      <c r="C127" s="53">
        <v>104</v>
      </c>
      <c r="D127" s="73">
        <f>IFERROR(((B127/C127)-1)*100,IF(B127+C127&lt;&gt;0,100,0))</f>
        <v>23.076923076923084</v>
      </c>
      <c r="E127" s="53">
        <v>9022</v>
      </c>
      <c r="F127" s="53">
        <v>10825</v>
      </c>
      <c r="G127" s="73">
        <f>IFERROR(((E127/F127)-1)*100,IF(E127+F127&lt;&gt;0,100,0))</f>
        <v>-16.655889145496538</v>
      </c>
    </row>
    <row r="128" spans="1:7" s="15" customFormat="1" ht="12" x14ac:dyDescent="0.2">
      <c r="A128" s="66" t="s">
        <v>74</v>
      </c>
      <c r="B128" s="54">
        <v>3</v>
      </c>
      <c r="C128" s="53">
        <v>6</v>
      </c>
      <c r="D128" s="73">
        <f>IFERROR(((B128/C128)-1)*100,IF(B128+C128&lt;&gt;0,100,0))</f>
        <v>-50</v>
      </c>
      <c r="E128" s="53">
        <v>279</v>
      </c>
      <c r="F128" s="53">
        <v>254</v>
      </c>
      <c r="G128" s="73">
        <f>IFERROR(((E128/F128)-1)*100,IF(E128+F128&lt;&gt;0,100,0))</f>
        <v>9.8425196850393739</v>
      </c>
    </row>
    <row r="129" spans="1:7" s="25" customFormat="1" ht="12" x14ac:dyDescent="0.2">
      <c r="A129" s="69" t="s">
        <v>34</v>
      </c>
      <c r="B129" s="70">
        <f>SUM(B126:B128)</f>
        <v>131</v>
      </c>
      <c r="C129" s="70">
        <f>SUM(C126:C128)</f>
        <v>110</v>
      </c>
      <c r="D129" s="73">
        <f>IFERROR(((B129/C129)-1)*100,IF(B129+C129&lt;&gt;0,100,0))</f>
        <v>19.090909090909093</v>
      </c>
      <c r="E129" s="70">
        <f>SUM(E126:E128)</f>
        <v>9301</v>
      </c>
      <c r="F129" s="70">
        <f>SUM(F126:F128)</f>
        <v>11079</v>
      </c>
      <c r="G129" s="73">
        <f>IFERROR(((E129/F129)-1)*100,IF(E129+F129&lt;&gt;0,100,0))</f>
        <v>-16.048379817673077</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5</v>
      </c>
      <c r="C132" s="53">
        <v>41</v>
      </c>
      <c r="D132" s="73">
        <f>IFERROR(((B132/C132)-1)*100,IF(B132+C132&lt;&gt;0,100,0))</f>
        <v>-87.804878048780495</v>
      </c>
      <c r="E132" s="53">
        <v>850</v>
      </c>
      <c r="F132" s="53">
        <v>882</v>
      </c>
      <c r="G132" s="73">
        <f>IFERROR(((E132/F132)-1)*100,IF(E132+F132&lt;&gt;0,100,0))</f>
        <v>-3.6281179138321962</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5</v>
      </c>
      <c r="C134" s="70">
        <f>SUM(C132:C133)</f>
        <v>41</v>
      </c>
      <c r="D134" s="73">
        <f>IFERROR(((B134/C134)-1)*100,IF(B134+C134&lt;&gt;0,100,0))</f>
        <v>-87.804878048780495</v>
      </c>
      <c r="E134" s="70">
        <f>SUM(E132:E133)</f>
        <v>850</v>
      </c>
      <c r="F134" s="70">
        <f>SUM(F132:F133)</f>
        <v>882</v>
      </c>
      <c r="G134" s="73">
        <f>IFERROR(((E134/F134)-1)*100,IF(E134+F134&lt;&gt;0,100,0))</f>
        <v>-3.6281179138321962</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61487</v>
      </c>
      <c r="C138" s="53">
        <v>36993</v>
      </c>
      <c r="D138" s="73">
        <f>IFERROR(((B138/C138)-1)*100,IF(B138+C138&lt;&gt;0,100,0))</f>
        <v>66.212526694239443</v>
      </c>
      <c r="E138" s="53">
        <v>11373275</v>
      </c>
      <c r="F138" s="53">
        <v>10902081</v>
      </c>
      <c r="G138" s="73">
        <f>IFERROR(((E138/F138)-1)*100,IF(E138+F138&lt;&gt;0,100,0))</f>
        <v>4.3220555781964931</v>
      </c>
    </row>
    <row r="139" spans="1:7" s="15" customFormat="1" ht="12" x14ac:dyDescent="0.2">
      <c r="A139" s="66" t="s">
        <v>74</v>
      </c>
      <c r="B139" s="54">
        <v>3</v>
      </c>
      <c r="C139" s="53">
        <v>32</v>
      </c>
      <c r="D139" s="73">
        <f>IFERROR(((B139/C139)-1)*100,IF(B139+C139&lt;&gt;0,100,0))</f>
        <v>-90.625</v>
      </c>
      <c r="E139" s="53">
        <v>10818</v>
      </c>
      <c r="F139" s="53">
        <v>9586</v>
      </c>
      <c r="G139" s="73">
        <f>IFERROR(((E139/F139)-1)*100,IF(E139+F139&lt;&gt;0,100,0))</f>
        <v>12.852075944085129</v>
      </c>
    </row>
    <row r="140" spans="1:7" s="15" customFormat="1" ht="12" x14ac:dyDescent="0.2">
      <c r="A140" s="69" t="s">
        <v>34</v>
      </c>
      <c r="B140" s="70">
        <f>SUM(B137:B139)</f>
        <v>61490</v>
      </c>
      <c r="C140" s="70">
        <f>SUM(C137:C139)</f>
        <v>37025</v>
      </c>
      <c r="D140" s="73">
        <f>IFERROR(((B140/C140)-1)*100,IF(B140+C140&lt;&gt;0,100,0))</f>
        <v>66.076975016880482</v>
      </c>
      <c r="E140" s="70">
        <f>SUM(E137:E139)</f>
        <v>11384093</v>
      </c>
      <c r="F140" s="70">
        <f>SUM(F137:F139)</f>
        <v>10911667</v>
      </c>
      <c r="G140" s="73">
        <f>IFERROR(((E140/F140)-1)*100,IF(E140+F140&lt;&gt;0,100,0))</f>
        <v>4.3295492796838531</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1750</v>
      </c>
      <c r="C143" s="53">
        <v>28905</v>
      </c>
      <c r="D143" s="73">
        <f>IFERROR(((B143/C143)-1)*100,)</f>
        <v>-93.945684137692439</v>
      </c>
      <c r="E143" s="53">
        <v>412484</v>
      </c>
      <c r="F143" s="53">
        <v>656812</v>
      </c>
      <c r="G143" s="73">
        <f>IFERROR(((E143/F143)-1)*100,)</f>
        <v>-37.19907675255628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1750</v>
      </c>
      <c r="C145" s="70">
        <f>SUM(C143:C144)</f>
        <v>28905</v>
      </c>
      <c r="D145" s="73">
        <f>IFERROR(((B145/C145)-1)*100,)</f>
        <v>-93.945684137692439</v>
      </c>
      <c r="E145" s="70">
        <f>SUM(E143:E144)</f>
        <v>412484</v>
      </c>
      <c r="F145" s="70">
        <f>SUM(F143:F144)</f>
        <v>656812</v>
      </c>
      <c r="G145" s="73">
        <f>IFERROR(((E145/F145)-1)*100,)</f>
        <v>-37.19907675255628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6178364.1217799997</v>
      </c>
      <c r="C149" s="53">
        <v>3443719.0346599999</v>
      </c>
      <c r="D149" s="73">
        <f>IFERROR(((B149/C149)-1)*100,IF(B149+C149&lt;&gt;0,100,0))</f>
        <v>79.409645781105169</v>
      </c>
      <c r="E149" s="53">
        <v>1049262625.18987</v>
      </c>
      <c r="F149" s="53">
        <v>942579472.39039004</v>
      </c>
      <c r="G149" s="73">
        <f>IFERROR(((E149/F149)-1)*100,IF(E149+F149&lt;&gt;0,100,0))</f>
        <v>11.318213044564885</v>
      </c>
    </row>
    <row r="150" spans="1:7" x14ac:dyDescent="0.2">
      <c r="A150" s="66" t="s">
        <v>74</v>
      </c>
      <c r="B150" s="54">
        <v>36240.769999999997</v>
      </c>
      <c r="C150" s="53">
        <v>336696.61</v>
      </c>
      <c r="D150" s="73">
        <f>IFERROR(((B150/C150)-1)*100,IF(B150+C150&lt;&gt;0,100,0))</f>
        <v>-89.23637217493814</v>
      </c>
      <c r="E150" s="53">
        <v>81761783.859999999</v>
      </c>
      <c r="F150" s="53">
        <v>70436649.299999997</v>
      </c>
      <c r="G150" s="73">
        <f>IFERROR(((E150/F150)-1)*100,IF(E150+F150&lt;&gt;0,100,0))</f>
        <v>16.078468627552954</v>
      </c>
    </row>
    <row r="151" spans="1:7" s="15" customFormat="1" ht="12" x14ac:dyDescent="0.2">
      <c r="A151" s="69" t="s">
        <v>34</v>
      </c>
      <c r="B151" s="70">
        <f>SUM(B148:B150)</f>
        <v>6214604.8917799992</v>
      </c>
      <c r="C151" s="70">
        <f>SUM(C148:C150)</f>
        <v>3780415.6446599998</v>
      </c>
      <c r="D151" s="73">
        <f>IFERROR(((B151/C151)-1)*100,IF(B151+C151&lt;&gt;0,100,0))</f>
        <v>64.389460734519943</v>
      </c>
      <c r="E151" s="70">
        <f>SUM(E148:E150)</f>
        <v>1131024409.04987</v>
      </c>
      <c r="F151" s="70">
        <f>SUM(F148:F150)</f>
        <v>1013016121.69039</v>
      </c>
      <c r="G151" s="73">
        <f>IFERROR(((E151/F151)-1)*100,IF(E151+F151&lt;&gt;0,100,0))</f>
        <v>11.649201314048497</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1936.55</v>
      </c>
      <c r="C154" s="53">
        <v>60667.023000000001</v>
      </c>
      <c r="D154" s="73">
        <f>IFERROR(((B154/C154)-1)*100,IF(B154+C154&lt;&gt;0,100,0))</f>
        <v>-96.807903364567608</v>
      </c>
      <c r="E154" s="53">
        <v>562296.66721999994</v>
      </c>
      <c r="F154" s="53">
        <v>796424.39</v>
      </c>
      <c r="G154" s="73">
        <f>IFERROR(((E154/F154)-1)*100,IF(E154+F154&lt;&gt;0,100,0))</f>
        <v>-29.39735720298572</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1936.55</v>
      </c>
      <c r="C156" s="70">
        <f>SUM(C154:C155)</f>
        <v>60667.023000000001</v>
      </c>
      <c r="D156" s="73">
        <f>IFERROR(((B156/C156)-1)*100,IF(B156+C156&lt;&gt;0,100,0))</f>
        <v>-96.807903364567608</v>
      </c>
      <c r="E156" s="70">
        <f>SUM(E154:E155)</f>
        <v>562296.66721999994</v>
      </c>
      <c r="F156" s="70">
        <f>SUM(F154:F155)</f>
        <v>796424.39</v>
      </c>
      <c r="G156" s="73">
        <f>IFERROR(((E156/F156)-1)*100,IF(E156+F156&lt;&gt;0,100,0))</f>
        <v>-29.39735720298572</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1458303</v>
      </c>
      <c r="C160" s="53">
        <v>1401239</v>
      </c>
      <c r="D160" s="73">
        <f>IFERROR(((B160/C160)-1)*100,IF(B160+C160&lt;&gt;0,100,0))</f>
        <v>4.0723959296023127</v>
      </c>
      <c r="E160" s="65"/>
      <c r="F160" s="65"/>
      <c r="G160" s="52"/>
    </row>
    <row r="161" spans="1:7" s="15" customFormat="1" ht="12" x14ac:dyDescent="0.2">
      <c r="A161" s="66" t="s">
        <v>74</v>
      </c>
      <c r="B161" s="54">
        <v>1481</v>
      </c>
      <c r="C161" s="53">
        <v>1400</v>
      </c>
      <c r="D161" s="73">
        <f>IFERROR(((B161/C161)-1)*100,IF(B161+C161&lt;&gt;0,100,0))</f>
        <v>5.7857142857142829</v>
      </c>
      <c r="E161" s="65"/>
      <c r="F161" s="65"/>
      <c r="G161" s="52"/>
    </row>
    <row r="162" spans="1:7" s="25" customFormat="1" ht="12" x14ac:dyDescent="0.2">
      <c r="A162" s="69" t="s">
        <v>34</v>
      </c>
      <c r="B162" s="70">
        <f>SUM(B159:B161)</f>
        <v>1459784</v>
      </c>
      <c r="C162" s="70">
        <f>SUM(C159:C161)</f>
        <v>1402639</v>
      </c>
      <c r="D162" s="73">
        <f>IFERROR(((B162/C162)-1)*100,IF(B162+C162&lt;&gt;0,100,0))</f>
        <v>4.0741060244296579</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142317</v>
      </c>
      <c r="C165" s="53">
        <v>165526</v>
      </c>
      <c r="D165" s="73">
        <f>IFERROR(((B165/C165)-1)*100,IF(B165+C165&lt;&gt;0,100,0))</f>
        <v>-14.021362202916766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142317</v>
      </c>
      <c r="C167" s="70">
        <f>SUM(C165:C166)</f>
        <v>165526</v>
      </c>
      <c r="D167" s="73">
        <f>IFERROR(((B167/C167)-1)*100,IF(B167+C167&lt;&gt;0,100,0))</f>
        <v>-14.021362202916766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37194</v>
      </c>
      <c r="C175" s="88">
        <v>23918</v>
      </c>
      <c r="D175" s="73">
        <f>IFERROR(((B175/C175)-1)*100,IF(B175+C175&lt;&gt;0,100,0))</f>
        <v>55.506313236892723</v>
      </c>
      <c r="E175" s="88">
        <v>937484</v>
      </c>
      <c r="F175" s="88">
        <v>1019914</v>
      </c>
      <c r="G175" s="73">
        <f>IFERROR(((E175/F175)-1)*100,IF(E175+F175&lt;&gt;0,100,0))</f>
        <v>-8.0820539771000348</v>
      </c>
    </row>
    <row r="176" spans="1:7" x14ac:dyDescent="0.2">
      <c r="A176" s="66" t="s">
        <v>32</v>
      </c>
      <c r="B176" s="87">
        <v>167682</v>
      </c>
      <c r="C176" s="88">
        <v>118876</v>
      </c>
      <c r="D176" s="73">
        <f t="shared" ref="D176:D178" si="5">IFERROR(((B176/C176)-1)*100,IF(B176+C176&lt;&gt;0,100,0))</f>
        <v>41.056226656347782</v>
      </c>
      <c r="E176" s="88">
        <v>4167244</v>
      </c>
      <c r="F176" s="88">
        <v>4672584</v>
      </c>
      <c r="G176" s="73">
        <f>IFERROR(((E176/F176)-1)*100,IF(E176+F176&lt;&gt;0,100,0))</f>
        <v>-10.815000864617952</v>
      </c>
    </row>
    <row r="177" spans="1:7" x14ac:dyDescent="0.2">
      <c r="A177" s="66" t="s">
        <v>91</v>
      </c>
      <c r="B177" s="87">
        <v>69614198.685080007</v>
      </c>
      <c r="C177" s="88">
        <v>51165640.856634997</v>
      </c>
      <c r="D177" s="73">
        <f t="shared" si="5"/>
        <v>36.056536221519167</v>
      </c>
      <c r="E177" s="88">
        <v>1878113587.4660299</v>
      </c>
      <c r="F177" s="88">
        <v>2001195979.1344399</v>
      </c>
      <c r="G177" s="73">
        <f>IFERROR(((E177/F177)-1)*100,IF(E177+F177&lt;&gt;0,100,0))</f>
        <v>-6.1504416834599951</v>
      </c>
    </row>
    <row r="178" spans="1:7" x14ac:dyDescent="0.2">
      <c r="A178" s="66" t="s">
        <v>92</v>
      </c>
      <c r="B178" s="87">
        <v>215982</v>
      </c>
      <c r="C178" s="88">
        <v>235700</v>
      </c>
      <c r="D178" s="73">
        <f t="shared" si="5"/>
        <v>-8.3657191344929984</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882</v>
      </c>
      <c r="C181" s="88">
        <v>676</v>
      </c>
      <c r="D181" s="73">
        <f t="shared" ref="D181:D184" si="6">IFERROR(((B181/C181)-1)*100,IF(B181+C181&lt;&gt;0,100,0))</f>
        <v>30.473372781065077</v>
      </c>
      <c r="E181" s="88">
        <v>29522</v>
      </c>
      <c r="F181" s="88">
        <v>28398</v>
      </c>
      <c r="G181" s="73">
        <f t="shared" ref="G181" si="7">IFERROR(((E181/F181)-1)*100,IF(E181+F181&lt;&gt;0,100,0))</f>
        <v>3.9580252130431814</v>
      </c>
    </row>
    <row r="182" spans="1:7" x14ac:dyDescent="0.2">
      <c r="A182" s="66" t="s">
        <v>32</v>
      </c>
      <c r="B182" s="87">
        <v>11882</v>
      </c>
      <c r="C182" s="88">
        <v>8446</v>
      </c>
      <c r="D182" s="73">
        <f t="shared" si="6"/>
        <v>40.681979635330336</v>
      </c>
      <c r="E182" s="88">
        <v>339262</v>
      </c>
      <c r="F182" s="88">
        <v>315784</v>
      </c>
      <c r="G182" s="73">
        <f t="shared" ref="G182" si="8">IFERROR(((E182/F182)-1)*100,IF(E182+F182&lt;&gt;0,100,0))</f>
        <v>7.4348288703670828</v>
      </c>
    </row>
    <row r="183" spans="1:7" x14ac:dyDescent="0.2">
      <c r="A183" s="66" t="s">
        <v>91</v>
      </c>
      <c r="B183" s="87">
        <v>261800.5281</v>
      </c>
      <c r="C183" s="88">
        <v>137064.15986000001</v>
      </c>
      <c r="D183" s="73">
        <f t="shared" si="6"/>
        <v>91.005824109970206</v>
      </c>
      <c r="E183" s="88">
        <v>7041022.9940400003</v>
      </c>
      <c r="F183" s="88">
        <v>6569593.3939199997</v>
      </c>
      <c r="G183" s="73">
        <f t="shared" ref="G183" si="9">IFERROR(((E183/F183)-1)*100,IF(E183+F183&lt;&gt;0,100,0))</f>
        <v>7.1759326925209255</v>
      </c>
    </row>
    <row r="184" spans="1:7" x14ac:dyDescent="0.2">
      <c r="A184" s="66" t="s">
        <v>92</v>
      </c>
      <c r="B184" s="87">
        <v>74790</v>
      </c>
      <c r="C184" s="88">
        <v>71534</v>
      </c>
      <c r="D184" s="73">
        <f t="shared" si="6"/>
        <v>4.5516817177845503</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2025-08-25T11:06:13Z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