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18BA7736-C20C-48F8-9660-AC7218D5ED1C}"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<sst xmlns="http://schemas.openxmlformats.org/spreadsheetml/2006/main" count="265" uniqueCount="100">
  <si>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</si>
  <si>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</si>
  <si>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</si>
  <si>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</si>
  <si>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</si>
  <si>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</si>
  <si>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</si>
  <si>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</si>
  <si>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</si>
  <si>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</si>
  <si>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</si>
  <si>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</si>
  <si>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</si>
  <si>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</si>
  <si>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</si>
  <si>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</si>
  <si>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</si>
  <si>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</si>
  <si>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</si>
  <si>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</si>
  <si>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</si>
  <si>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</si>
  <si>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</si>
  <si>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</si>
  <si>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</si>
  <si>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</si>
  <si>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</si>
  <si>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</si>
  <si>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</si>
  <si>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</si>
  <si>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</si>
  <si>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</si>
  <si>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</si>
  <si>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</si>
  <si>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</si>
  <si>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</si>
  <si>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</si>
  <si>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</si>
  <si>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</si>
  <si>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</si>
  <si>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</si>
  <si>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</si>
  <si>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</si>
  <si>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</si>
  <si>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</si>
  <si>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</si>
  <si>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</si>
  <si>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</si>
  <si>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</si>
  <si>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</si>
  <si>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</si>
  <si>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</si>
  <si>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</si>
  <si>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</si>
  <si>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</si>
  <si>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</si>
  <si>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</si>
  <si>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</si>
  <si>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</si>
  <si>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</si>
  <si>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</si>
  <si>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</si>
  <si>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</si>
  <si>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</si>
  <si>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</si>
  <si>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</si>
  <si>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</si>
  <si>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</si>
  <si>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</si>
  <si>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</si>
  <si>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</si>
  <si>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</si>
  <si>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</si>
  <si>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</si>
  <si>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</si>
  <si>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</si>
  <si>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</si>
  <si>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</si>
  <si>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</si>
  <si>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</si>
  <si>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</si>
  <si>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</si>
  <si>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</si>
  <si>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</si>
  <si>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</si>
  <si>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</si>
  <si>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</si>
  <si>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</si>
  <si>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</si>
  <si>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</si>
  <si>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</si>
  <si>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</si>
  <si>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</si>
  <si>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</si>
  <si>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</si>
  <si>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</si>
  <si>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</si>
  <si>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16 May 2025</t>
  </si>
  <si>
    <t>16.05.2025</t>
  </si>
  <si>
    <t>17.05.2024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</si>
</sst>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1991371</v>
      </c>
      <c r="C11" s="54">
        <v>1877258</v>
      </c>
      <c r="D11" s="73">
        <f>IFERROR(((B11/C11)-1)*100,IF(B11+C11&lt;&gt;0,100,0))</f>
        <v>6.0787062833132177</v>
      </c>
      <c r="E11" s="54">
        <v>35260735</v>
      </c>
      <c r="F11" s="54">
        <v>32112071</v>
      </c>
      <c r="G11" s="73">
        <f>IFERROR(((E11/F11)-1)*100,IF(E11+F11&lt;&gt;0,100,0))</f>
        <v>9.8052349224065907</v>
      </c>
    </row>
    <row r="12" spans="1:7" s="15" customFormat="1" ht="12" x14ac:dyDescent="0.2">
      <c r="A12" s="51" t="s">
        <v>9</v>
      </c>
      <c r="B12" s="54">
        <v>1382907.892</v>
      </c>
      <c r="C12" s="54">
        <v>1522537.9750000001</v>
      </c>
      <c r="D12" s="73">
        <f>IFERROR(((B12/C12)-1)*100,IF(B12+C12&lt;&gt;0,100,0))</f>
        <v>-9.1708768709036654</v>
      </c>
      <c r="E12" s="54">
        <v>30621620.405999999</v>
      </c>
      <c r="F12" s="54">
        <v>26365230.441</v>
      </c>
      <c r="G12" s="73">
        <f>IFERROR(((E12/F12)-1)*100,IF(E12+F12&lt;&gt;0,100,0))</f>
        <v>16.143951309376693</v>
      </c>
    </row>
    <row r="13" spans="1:7" s="15" customFormat="1" ht="12" x14ac:dyDescent="0.2">
      <c r="A13" s="51" t="s">
        <v>10</v>
      </c>
      <c r="B13" s="54">
        <v>124063440.551588</v>
      </c>
      <c r="C13" s="54">
        <v>111014447.311702</v>
      </c>
      <c r="D13" s="73">
        <f>IFERROR(((B13/C13)-1)*100,IF(B13+C13&lt;&gt;0,100,0))</f>
        <v>11.754319870861085</v>
      </c>
      <c r="E13" s="54">
        <v>2413787174.5476298</v>
      </c>
      <c r="F13" s="54">
        <v>1836720483.7298701</v>
      </c>
      <c r="G13" s="73">
        <f>IFERROR(((E13/F13)-1)*100,IF(E13+F13&lt;&gt;0,100,0))</f>
        <v>31.418318461059314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418</v>
      </c>
      <c r="C16" s="54">
        <v>541</v>
      </c>
      <c r="D16" s="73">
        <f>IFERROR(((B16/C16)-1)*100,IF(B16+C16&lt;&gt;0,100,0))</f>
        <v>-22.735674676524951</v>
      </c>
      <c r="E16" s="54">
        <v>8440</v>
      </c>
      <c r="F16" s="54">
        <v>8521</v>
      </c>
      <c r="G16" s="73">
        <f>IFERROR(((E16/F16)-1)*100,IF(E16+F16&lt;&gt;0,100,0))</f>
        <v>-0.95059265344442645</v>
      </c>
    </row>
    <row r="17" spans="1:7" s="15" customFormat="1" ht="12" x14ac:dyDescent="0.2">
      <c r="A17" s="51" t="s">
        <v>9</v>
      </c>
      <c r="B17" s="54">
        <v>176742.35</v>
      </c>
      <c r="C17" s="54">
        <v>285273.06800000003</v>
      </c>
      <c r="D17" s="73">
        <f>IFERROR(((B17/C17)-1)*100,IF(B17+C17&lt;&gt;0,100,0))</f>
        <v>-38.044501978714663</v>
      </c>
      <c r="E17" s="54">
        <v>3630049.3739999998</v>
      </c>
      <c r="F17" s="54">
        <v>3995661.5690000001</v>
      </c>
      <c r="G17" s="73">
        <f>IFERROR(((E17/F17)-1)*100,IF(E17+F17&lt;&gt;0,100,0))</f>
        <v>-9.1502292845963566</v>
      </c>
    </row>
    <row r="18" spans="1:7" s="15" customFormat="1" ht="12" x14ac:dyDescent="0.2">
      <c r="A18" s="51" t="s">
        <v>10</v>
      </c>
      <c r="B18" s="54">
        <v>13314360.5295182</v>
      </c>
      <c r="C18" s="54">
        <v>11285929.499117499</v>
      </c>
      <c r="D18" s="73">
        <f>IFERROR(((B18/C18)-1)*100,IF(B18+C18&lt;&gt;0,100,0))</f>
        <v>17.973096771154861</v>
      </c>
      <c r="E18" s="54">
        <v>264653054.81121701</v>
      </c>
      <c r="F18" s="54">
        <v>208106717.08695301</v>
      </c>
      <c r="G18" s="73">
        <f>IFERROR(((E18/F18)-1)*100,IF(E18+F18&lt;&gt;0,100,0))</f>
        <v>27.171798448311169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17248020.105319999</v>
      </c>
      <c r="C24" s="53">
        <v>14847293.846240001</v>
      </c>
      <c r="D24" s="52">
        <f>B24-C24</f>
        <v>2400726.2590799984</v>
      </c>
      <c r="E24" s="54">
        <v>306311543.72131997</v>
      </c>
      <c r="F24" s="54">
        <v>268953612.22048998</v>
      </c>
      <c r="G24" s="52">
        <f>E24-F24</f>
        <v>37357931.500829995</v>
      </c>
    </row>
    <row r="25" spans="1:7" s="15" customFormat="1" ht="12" x14ac:dyDescent="0.2">
      <c r="A25" s="55" t="s">
        <v>15</v>
      </c>
      <c r="B25" s="53">
        <v>18083940.920589998</v>
      </c>
      <c r="C25" s="53">
        <v>17597612.37723</v>
      </c>
      <c r="D25" s="52">
        <f>B25-C25</f>
        <v>486328.54335999861</v>
      </c>
      <c r="E25" s="54">
        <v>404379287.54510999</v>
      </c>
      <c r="F25" s="54">
        <v>321272765.51670998</v>
      </c>
      <c r="G25" s="52">
        <f>E25-F25</f>
        <v>83106522.028400004</v>
      </c>
    </row>
    <row r="26" spans="1:7" s="25" customFormat="1" ht="12" x14ac:dyDescent="0.2">
      <c r="A26" s="56" t="s">
        <v>16</v>
      </c>
      <c r="B26" s="57">
        <f>B24-B25</f>
        <v>-835920.81526999921</v>
      </c>
      <c r="C26" s="57">
        <f>C24-C25</f>
        <v>-2750318.530989999</v>
      </c>
      <c r="D26" s="57"/>
      <c r="E26" s="57">
        <f>E24-E25</f>
        <v>-98067743.823790014</v>
      </c>
      <c r="F26" s="57">
        <f>F24-F25</f>
        <v>-52319153.296220005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92618.554836730007</v>
      </c>
      <c r="C33" s="104">
        <v>79530.626906339996</v>
      </c>
      <c r="D33" s="73">
        <f t="shared" ref="D33:D42" si="0">IFERROR(((B33/C33)-1)*100,IF(B33+C33&lt;&gt;0,100,0))</f>
        <v>16.456462672931195</v>
      </c>
      <c r="E33" s="51"/>
      <c r="F33" s="104">
        <v>93072.02</v>
      </c>
      <c r="G33" s="104">
        <v>91686.96</v>
      </c>
    </row>
    <row r="34" spans="1:7" s="15" customFormat="1" ht="12" x14ac:dyDescent="0.2">
      <c r="A34" s="51" t="s">
        <v>23</v>
      </c>
      <c r="B34" s="104">
        <v>91534.357616049994</v>
      </c>
      <c r="C34" s="104">
        <v>81887.593340890002</v>
      </c>
      <c r="D34" s="73">
        <f t="shared" si="0"/>
        <v>11.780495532456857</v>
      </c>
      <c r="E34" s="51"/>
      <c r="F34" s="104">
        <v>92501.78</v>
      </c>
      <c r="G34" s="104">
        <v>90455.7</v>
      </c>
    </row>
    <row r="35" spans="1:7" s="15" customFormat="1" ht="12" x14ac:dyDescent="0.2">
      <c r="A35" s="51" t="s">
        <v>24</v>
      </c>
      <c r="B35" s="104">
        <v>89643.641150299998</v>
      </c>
      <c r="C35" s="104">
        <v>73707.169813839995</v>
      </c>
      <c r="D35" s="73">
        <f t="shared" si="0"/>
        <v>21.621331244586205</v>
      </c>
      <c r="E35" s="51"/>
      <c r="F35" s="104">
        <v>90339.44</v>
      </c>
      <c r="G35" s="104">
        <v>89136.25</v>
      </c>
    </row>
    <row r="36" spans="1:7" s="15" customFormat="1" ht="12" x14ac:dyDescent="0.2">
      <c r="A36" s="51" t="s">
        <v>25</v>
      </c>
      <c r="B36" s="104">
        <v>85102.523191540007</v>
      </c>
      <c r="C36" s="104">
        <v>73213.760679550003</v>
      </c>
      <c r="D36" s="73">
        <f t="shared" si="0"/>
        <v>16.238426221576074</v>
      </c>
      <c r="E36" s="51"/>
      <c r="F36" s="104">
        <v>85585.25</v>
      </c>
      <c r="G36" s="104">
        <v>84142.31</v>
      </c>
    </row>
    <row r="37" spans="1:7" s="15" customFormat="1" ht="12" x14ac:dyDescent="0.2">
      <c r="A37" s="51" t="s">
        <v>79</v>
      </c>
      <c r="B37" s="104">
        <v>65955.867768950004</v>
      </c>
      <c r="C37" s="104">
        <v>63558.587926200002</v>
      </c>
      <c r="D37" s="73">
        <f t="shared" si="0"/>
        <v>3.7717638496524764</v>
      </c>
      <c r="E37" s="51"/>
      <c r="F37" s="104">
        <v>70705.83</v>
      </c>
      <c r="G37" s="104">
        <v>65129.52</v>
      </c>
    </row>
    <row r="38" spans="1:7" s="15" customFormat="1" ht="12" x14ac:dyDescent="0.2">
      <c r="A38" s="51" t="s">
        <v>26</v>
      </c>
      <c r="B38" s="104">
        <v>134207.90419659999</v>
      </c>
      <c r="C38" s="104">
        <v>110578.26502645</v>
      </c>
      <c r="D38" s="73">
        <f t="shared" si="0"/>
        <v>21.369153481018955</v>
      </c>
      <c r="E38" s="51"/>
      <c r="F38" s="104">
        <v>135381.29</v>
      </c>
      <c r="G38" s="104">
        <v>130307.78</v>
      </c>
    </row>
    <row r="39" spans="1:7" s="15" customFormat="1" ht="12" x14ac:dyDescent="0.2">
      <c r="A39" s="51" t="s">
        <v>27</v>
      </c>
      <c r="B39" s="104">
        <v>21106.590734140002</v>
      </c>
      <c r="C39" s="104">
        <v>17182.581922959998</v>
      </c>
      <c r="D39" s="73">
        <f t="shared" si="0"/>
        <v>22.837131397212197</v>
      </c>
      <c r="E39" s="51"/>
      <c r="F39" s="104">
        <v>21142.61</v>
      </c>
      <c r="G39" s="104">
        <v>20549.37</v>
      </c>
    </row>
    <row r="40" spans="1:7" s="15" customFormat="1" ht="12" x14ac:dyDescent="0.2">
      <c r="A40" s="51" t="s">
        <v>28</v>
      </c>
      <c r="B40" s="104">
        <v>131470.96862557001</v>
      </c>
      <c r="C40" s="104">
        <v>107640.30433647</v>
      </c>
      <c r="D40" s="73">
        <f t="shared" si="0"/>
        <v>22.139164726447035</v>
      </c>
      <c r="E40" s="51"/>
      <c r="F40" s="104">
        <v>131589.34</v>
      </c>
      <c r="G40" s="104">
        <v>127651.95</v>
      </c>
    </row>
    <row r="41" spans="1:7" s="15" customFormat="1" ht="12" x14ac:dyDescent="0.2">
      <c r="A41" s="51" t="s">
        <v>29</v>
      </c>
      <c r="B41" s="59"/>
      <c r="C41" s="59"/>
      <c r="D41" s="73">
        <f t="shared" si="0"/>
        <v>0</v>
      </c>
      <c r="E41" s="51"/>
      <c r="F41" s="59"/>
      <c r="G41" s="59"/>
    </row>
    <row r="42" spans="1:7" s="15" customFormat="1" ht="12" x14ac:dyDescent="0.2">
      <c r="A42" s="51" t="s">
        <v>78</v>
      </c>
      <c r="B42" s="104">
        <v>556.57612372000006</v>
      </c>
      <c r="C42" s="104">
        <v>686.48093418999997</v>
      </c>
      <c r="D42" s="73">
        <f t="shared" si="0"/>
        <v>-18.923294734074236</v>
      </c>
      <c r="E42" s="51"/>
      <c r="F42" s="104">
        <v>557.5</v>
      </c>
      <c r="G42" s="104">
        <v>541.59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20952.287739543401</v>
      </c>
      <c r="D48" s="59"/>
      <c r="E48" s="105">
        <v>19461.3919403812</v>
      </c>
      <c r="F48" s="59"/>
      <c r="G48" s="73">
        <f>IFERROR(((C48/E48)-1)*100,IF(C48+E48&lt;&gt;0,100,0))</f>
        <v>7.6607870789996424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5336</v>
      </c>
      <c r="D54" s="62"/>
      <c r="E54" s="106">
        <v>1266757</v>
      </c>
      <c r="F54" s="106">
        <v>165065601.185</v>
      </c>
      <c r="G54" s="106">
        <v>11398924.812000001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5833</v>
      </c>
      <c r="C68" s="53">
        <v>6266</v>
      </c>
      <c r="D68" s="73">
        <f>IFERROR(((B68/C68)-1)*100,IF(B68+C68&lt;&gt;0,100,0))</f>
        <v>-6.9103096074050407</v>
      </c>
      <c r="E68" s="53">
        <v>113213</v>
      </c>
      <c r="F68" s="53">
        <v>115579</v>
      </c>
      <c r="G68" s="73">
        <f>IFERROR(((E68/F68)-1)*100,IF(E68+F68&lt;&gt;0,100,0))</f>
        <v>-2.0470846780124452</v>
      </c>
    </row>
    <row r="69" spans="1:7" s="15" customFormat="1" ht="12" x14ac:dyDescent="0.2">
      <c r="A69" s="66" t="s">
        <v>54</v>
      </c>
      <c r="B69" s="54">
        <v>294723604.273</v>
      </c>
      <c r="C69" s="53">
        <v>288763643.10299999</v>
      </c>
      <c r="D69" s="73">
        <f>IFERROR(((B69/C69)-1)*100,IF(B69+C69&lt;&gt;0,100,0))</f>
        <v>2.0639582968116743</v>
      </c>
      <c r="E69" s="53">
        <v>5211674306.651</v>
      </c>
      <c r="F69" s="53">
        <v>4536750057.9779997</v>
      </c>
      <c r="G69" s="73">
        <f>IFERROR(((E69/F69)-1)*100,IF(E69+F69&lt;&gt;0,100,0))</f>
        <v>14.876822395937971</v>
      </c>
    </row>
    <row r="70" spans="1:7" s="15" customFormat="1" ht="12" x14ac:dyDescent="0.2">
      <c r="A70" s="66" t="s">
        <v>55</v>
      </c>
      <c r="B70" s="54">
        <v>271151834.17891997</v>
      </c>
      <c r="C70" s="53">
        <v>257871865.97295001</v>
      </c>
      <c r="D70" s="73">
        <f>IFERROR(((B70/C70)-1)*100,IF(B70+C70&lt;&gt;0,100,0))</f>
        <v>5.1498321291718607</v>
      </c>
      <c r="E70" s="53">
        <v>4778410707.6371403</v>
      </c>
      <c r="F70" s="53">
        <v>4036414825.8407602</v>
      </c>
      <c r="G70" s="73">
        <f>IFERROR(((E70/F70)-1)*100,IF(E70+F70&lt;&gt;0,100,0))</f>
        <v>18.382547726417762</v>
      </c>
    </row>
    <row r="71" spans="1:7" s="15" customFormat="1" ht="12" x14ac:dyDescent="0.2">
      <c r="A71" s="66" t="s">
        <v>93</v>
      </c>
      <c r="B71" s="73">
        <f>IFERROR(B69/B68/1000,)</f>
        <v>50.526933700154295</v>
      </c>
      <c r="C71" s="73">
        <f>IFERROR(C69/C68/1000,)</f>
        <v>46.084207325726133</v>
      </c>
      <c r="D71" s="73">
        <f>IFERROR(((B71/C71)-1)*100,IF(B71+C71&lt;&gt;0,100,0))</f>
        <v>9.6404530580870951</v>
      </c>
      <c r="E71" s="73">
        <f>IFERROR(E69/E68/1000,)</f>
        <v>46.034239059569131</v>
      </c>
      <c r="F71" s="73">
        <f>IFERROR(F69/F68/1000,)</f>
        <v>39.252373337526713</v>
      </c>
      <c r="G71" s="73">
        <f>IFERROR(((E71/F71)-1)*100,IF(E71+F71&lt;&gt;0,100,0))</f>
        <v>17.27759405457072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2489</v>
      </c>
      <c r="C74" s="53">
        <v>2603</v>
      </c>
      <c r="D74" s="73">
        <f>IFERROR(((B74/C74)-1)*100,IF(B74+C74&lt;&gt;0,100,0))</f>
        <v>-4.3795620437956151</v>
      </c>
      <c r="E74" s="53">
        <v>47952</v>
      </c>
      <c r="F74" s="53">
        <v>50969</v>
      </c>
      <c r="G74" s="73">
        <f>IFERROR(((E74/F74)-1)*100,IF(E74+F74&lt;&gt;0,100,0))</f>
        <v>-5.9192842708312927</v>
      </c>
    </row>
    <row r="75" spans="1:7" s="15" customFormat="1" ht="12" x14ac:dyDescent="0.2">
      <c r="A75" s="66" t="s">
        <v>54</v>
      </c>
      <c r="B75" s="54">
        <v>671705716.11600006</v>
      </c>
      <c r="C75" s="53">
        <v>683343888.10399997</v>
      </c>
      <c r="D75" s="73">
        <f>IFERROR(((B75/C75)-1)*100,IF(B75+C75&lt;&gt;0,100,0))</f>
        <v>-1.7031208137810561</v>
      </c>
      <c r="E75" s="53">
        <v>13530012529.666</v>
      </c>
      <c r="F75" s="53">
        <v>12513517108.188</v>
      </c>
      <c r="G75" s="73">
        <f>IFERROR(((E75/F75)-1)*100,IF(E75+F75&lt;&gt;0,100,0))</f>
        <v>8.12317922043575</v>
      </c>
    </row>
    <row r="76" spans="1:7" s="15" customFormat="1" ht="12" x14ac:dyDescent="0.2">
      <c r="A76" s="66" t="s">
        <v>55</v>
      </c>
      <c r="B76" s="54">
        <v>631813115.20933998</v>
      </c>
      <c r="C76" s="53">
        <v>614966910.45477998</v>
      </c>
      <c r="D76" s="73">
        <f>IFERROR(((B76/C76)-1)*100,IF(B76+C76&lt;&gt;0,100,0))</f>
        <v>2.7393676746122697</v>
      </c>
      <c r="E76" s="53">
        <v>12578169403.015301</v>
      </c>
      <c r="F76" s="53">
        <v>10998564555.3431</v>
      </c>
      <c r="G76" s="73">
        <f>IFERROR(((E76/F76)-1)*100,IF(E76+F76&lt;&gt;0,100,0))</f>
        <v>14.361918227818471</v>
      </c>
    </row>
    <row r="77" spans="1:7" s="15" customFormat="1" ht="12" x14ac:dyDescent="0.2">
      <c r="A77" s="66" t="s">
        <v>93</v>
      </c>
      <c r="B77" s="73">
        <f>IFERROR(B75/B74/1000,)</f>
        <v>269.86971318441141</v>
      </c>
      <c r="C77" s="73">
        <f>IFERROR(C75/C74/1000,)</f>
        <v>262.52166273684213</v>
      </c>
      <c r="D77" s="73">
        <f>IFERROR(((B77/C77)-1)*100,IF(B77+C77&lt;&gt;0,100,0))</f>
        <v>2.7990263245190272</v>
      </c>
      <c r="E77" s="73">
        <f>IFERROR(E75/E74/1000,)</f>
        <v>282.15741845316148</v>
      </c>
      <c r="F77" s="73">
        <f>IFERROR(F75/F74/1000,)</f>
        <v>245.51231352759518</v>
      </c>
      <c r="G77" s="73">
        <f>IFERROR(((E77/F77)-1)*100,IF(E77+F77&lt;&gt;0,100,0))</f>
        <v>14.925974342809267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443</v>
      </c>
      <c r="C80" s="53">
        <v>133</v>
      </c>
      <c r="D80" s="73">
        <f>IFERROR(((B80/C80)-1)*100,IF(B80+C80&lt;&gt;0,100,0))</f>
        <v>233.08270676691731</v>
      </c>
      <c r="E80" s="53">
        <v>6007</v>
      </c>
      <c r="F80" s="53">
        <v>4273</v>
      </c>
      <c r="G80" s="73">
        <f>IFERROR(((E80/F80)-1)*100,IF(E80+F80&lt;&gt;0,100,0))</f>
        <v>40.580388485841333</v>
      </c>
    </row>
    <row r="81" spans="1:7" s="15" customFormat="1" ht="12" x14ac:dyDescent="0.2">
      <c r="A81" s="66" t="s">
        <v>54</v>
      </c>
      <c r="B81" s="54">
        <v>49976776.037</v>
      </c>
      <c r="C81" s="53">
        <v>16974332.539000001</v>
      </c>
      <c r="D81" s="73">
        <f>IFERROR(((B81/C81)-1)*100,IF(B81+C81&lt;&gt;0,100,0))</f>
        <v>194.4255741554139</v>
      </c>
      <c r="E81" s="53">
        <v>437234239.99199998</v>
      </c>
      <c r="F81" s="53">
        <v>441458075.66600001</v>
      </c>
      <c r="G81" s="73">
        <f>IFERROR(((E81/F81)-1)*100,IF(E81+F81&lt;&gt;0,100,0))</f>
        <v>-0.9567920277883224</v>
      </c>
    </row>
    <row r="82" spans="1:7" s="15" customFormat="1" ht="12" x14ac:dyDescent="0.2">
      <c r="A82" s="66" t="s">
        <v>55</v>
      </c>
      <c r="B82" s="54">
        <v>1646035.2465601801</v>
      </c>
      <c r="C82" s="53">
        <v>-1007979.14180981</v>
      </c>
      <c r="D82" s="73">
        <f>IFERROR(((B82/C82)-1)*100,IF(B82+C82&lt;&gt;0,100,0))</f>
        <v>-263.30052659668644</v>
      </c>
      <c r="E82" s="53">
        <v>90040788.227449194</v>
      </c>
      <c r="F82" s="53">
        <v>101434432.316166</v>
      </c>
      <c r="G82" s="73">
        <f>IFERROR(((E82/F82)-1)*100,IF(E82+F82&lt;&gt;0,100,0))</f>
        <v>-11.232521175061539</v>
      </c>
    </row>
    <row r="83" spans="1:7" x14ac:dyDescent="0.2">
      <c r="A83" s="66" t="s">
        <v>93</v>
      </c>
      <c r="B83" s="73">
        <f>IFERROR(B81/B80/1000,)</f>
        <v>112.81439286004515</v>
      </c>
      <c r="C83" s="73">
        <f>IFERROR(C81/C80/1000,)</f>
        <v>127.62656044360902</v>
      </c>
      <c r="D83" s="73">
        <f>IFERROR(((B83/C83)-1)*100,IF(B83+C83&lt;&gt;0,100,0))</f>
        <v>-11.605865998487463</v>
      </c>
      <c r="E83" s="73">
        <f>IFERROR(E81/E80/1000,)</f>
        <v>72.787454634925922</v>
      </c>
      <c r="F83" s="73">
        <f>IFERROR(F81/F80/1000,)</f>
        <v>103.31338068476481</v>
      </c>
      <c r="G83" s="73">
        <f>IFERROR(((E83/F83)-1)*100,IF(E83+F83&lt;&gt;0,100,0))</f>
        <v>-29.546923977815798</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8765</v>
      </c>
      <c r="C86" s="51">
        <f>C68+C74+C80</f>
        <v>9002</v>
      </c>
      <c r="D86" s="73">
        <f>IFERROR(((B86/C86)-1)*100,IF(B86+C86&lt;&gt;0,100,0))</f>
        <v>-2.6327482781604128</v>
      </c>
      <c r="E86" s="51">
        <f>E68+E74+E80</f>
        <v>167172</v>
      </c>
      <c r="F86" s="51">
        <f>F68+F74+F80</f>
        <v>170821</v>
      </c>
      <c r="G86" s="73">
        <f>IFERROR(((E86/F86)-1)*100,IF(E86+F86&lt;&gt;0,100,0))</f>
        <v>-2.1361542199144101</v>
      </c>
    </row>
    <row r="87" spans="1:7" s="15" customFormat="1" ht="12" x14ac:dyDescent="0.2">
      <c r="A87" s="66" t="s">
        <v>54</v>
      </c>
      <c r="B87" s="51">
        <f t="shared" ref="B87:C87" si="1">B69+B75+B81</f>
        <v>1016406096.4260001</v>
      </c>
      <c r="C87" s="51">
        <f t="shared" si="1"/>
        <v>989081863.74600005</v>
      </c>
      <c r="D87" s="73">
        <f>IFERROR(((B87/C87)-1)*100,IF(B87+C87&lt;&gt;0,100,0))</f>
        <v>2.7625855534862964</v>
      </c>
      <c r="E87" s="51">
        <f t="shared" ref="E87:F87" si="2">E69+E75+E81</f>
        <v>19178921076.309002</v>
      </c>
      <c r="F87" s="51">
        <f t="shared" si="2"/>
        <v>17491725241.832001</v>
      </c>
      <c r="G87" s="73">
        <f>IFERROR(((E87/F87)-1)*100,IF(E87+F87&lt;&gt;0,100,0))</f>
        <v>9.6456799495227674</v>
      </c>
    </row>
    <row r="88" spans="1:7" s="15" customFormat="1" ht="12" x14ac:dyDescent="0.2">
      <c r="A88" s="66" t="s">
        <v>55</v>
      </c>
      <c r="B88" s="51">
        <f t="shared" ref="B88:C88" si="3">B70+B76+B82</f>
        <v>904610984.6348201</v>
      </c>
      <c r="C88" s="51">
        <f t="shared" si="3"/>
        <v>871830797.28592014</v>
      </c>
      <c r="D88" s="73">
        <f>IFERROR(((B88/C88)-1)*100,IF(B88+C88&lt;&gt;0,100,0))</f>
        <v>3.7599253720959736</v>
      </c>
      <c r="E88" s="51">
        <f t="shared" ref="E88:F88" si="4">E70+E76+E82</f>
        <v>17446620898.87989</v>
      </c>
      <c r="F88" s="51">
        <f t="shared" si="4"/>
        <v>15136413813.500027</v>
      </c>
      <c r="G88" s="73">
        <f>IFERROR(((E88/F88)-1)*100,IF(E88+F88&lt;&gt;0,100,0))</f>
        <v>15.262578797359595</v>
      </c>
    </row>
    <row r="89" spans="1:7" x14ac:dyDescent="0.2">
      <c r="A89" s="66" t="s">
        <v>94</v>
      </c>
      <c r="B89" s="73">
        <f>IFERROR((B75/B87)*100,IF(B75+B87&lt;&gt;0,100,0))</f>
        <v>66.086352539396032</v>
      </c>
      <c r="C89" s="73">
        <f>IFERROR((C75/C87)*100,IF(C75+C87&lt;&gt;0,100,0))</f>
        <v>69.088708746102867</v>
      </c>
      <c r="D89" s="73">
        <f>IFERROR(((B89/C89)-1)*100,IF(B89+C89&lt;&gt;0,100,0))</f>
        <v>-4.3456539587971239</v>
      </c>
      <c r="E89" s="73">
        <f>IFERROR((E75/E87)*100,IF(E75+E87&lt;&gt;0,100,0))</f>
        <v>70.546265224372377</v>
      </c>
      <c r="F89" s="73">
        <f>IFERROR((F75/F87)*100,IF(F75+F87&lt;&gt;0,100,0))</f>
        <v>71.539639087524293</v>
      </c>
      <c r="G89" s="73">
        <f>IFERROR(((E89/F89)-1)*100,IF(E89+F89&lt;&gt;0,100,0))</f>
        <v>-1.3885642642627594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128631745.42200001</v>
      </c>
      <c r="C97" s="107">
        <v>109602056.95100001</v>
      </c>
      <c r="D97" s="52">
        <f>B97-C97</f>
        <v>19029688.471000001</v>
      </c>
      <c r="E97" s="107">
        <v>1991238932.1470001</v>
      </c>
      <c r="F97" s="107">
        <v>2051762821.6459999</v>
      </c>
      <c r="G97" s="68">
        <f>E97-F97</f>
        <v>-60523889.498999834</v>
      </c>
    </row>
    <row r="98" spans="1:7" s="15" customFormat="1" ht="13.5" x14ac:dyDescent="0.2">
      <c r="A98" s="66" t="s">
        <v>88</v>
      </c>
      <c r="B98" s="53">
        <v>95905076.444999993</v>
      </c>
      <c r="C98" s="107">
        <v>102785842.845</v>
      </c>
      <c r="D98" s="52">
        <f>B98-C98</f>
        <v>-6880766.400000006</v>
      </c>
      <c r="E98" s="107">
        <v>1928574061.5780001</v>
      </c>
      <c r="F98" s="107">
        <v>2000486977.8970001</v>
      </c>
      <c r="G98" s="68">
        <f>E98-F98</f>
        <v>-71912916.319000006</v>
      </c>
    </row>
    <row r="99" spans="1:7" s="15" customFormat="1" ht="12" x14ac:dyDescent="0.2">
      <c r="A99" s="69" t="s">
        <v>16</v>
      </c>
      <c r="B99" s="52">
        <f>B97-B98</f>
        <v>32726668.977000013</v>
      </c>
      <c r="C99" s="52">
        <f>C97-C98</f>
        <v>6816214.1060000062</v>
      </c>
      <c r="D99" s="70"/>
      <c r="E99" s="52">
        <f>E97-E98</f>
        <v>62664870.569000006</v>
      </c>
      <c r="F99" s="70">
        <f>F97-F98</f>
        <v>51275843.748999834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1130.15508293266</v>
      </c>
      <c r="C111" s="108">
        <v>954.00829225475104</v>
      </c>
      <c r="D111" s="73">
        <f>IFERROR(((B111/C111)-1)*100,IF(B111+C111&lt;&gt;0,100,0))</f>
        <v>18.463863690492111</v>
      </c>
      <c r="E111" s="72"/>
      <c r="F111" s="109">
        <v>1130.15508293266</v>
      </c>
      <c r="G111" s="109">
        <v>1120.7049807149101</v>
      </c>
    </row>
    <row r="112" spans="1:7" s="15" customFormat="1" ht="12" x14ac:dyDescent="0.2">
      <c r="A112" s="66" t="s">
        <v>50</v>
      </c>
      <c r="B112" s="109">
        <v>1113.3960279564899</v>
      </c>
      <c r="C112" s="108">
        <v>939.80641410904002</v>
      </c>
      <c r="D112" s="73">
        <f>IFERROR(((B112/C112)-1)*100,IF(B112+C112&lt;&gt;0,100,0))</f>
        <v>18.470784114834672</v>
      </c>
      <c r="E112" s="72"/>
      <c r="F112" s="109">
        <v>1113.3960279564899</v>
      </c>
      <c r="G112" s="109">
        <v>1104.42659740268</v>
      </c>
    </row>
    <row r="113" spans="1:7" s="15" customFormat="1" ht="12" x14ac:dyDescent="0.2">
      <c r="A113" s="66" t="s">
        <v>51</v>
      </c>
      <c r="B113" s="109">
        <v>1219.01331137651</v>
      </c>
      <c r="C113" s="108">
        <v>1030.78929653876</v>
      </c>
      <c r="D113" s="73">
        <f>IFERROR(((B113/C113)-1)*100,IF(B113+C113&lt;&gt;0,100,0))</f>
        <v>18.260183285738286</v>
      </c>
      <c r="E113" s="72"/>
      <c r="F113" s="109">
        <v>1219.01331137651</v>
      </c>
      <c r="G113" s="109">
        <v>1205.0344432686099</v>
      </c>
    </row>
    <row r="114" spans="1:7" s="25" customFormat="1" ht="12" x14ac:dyDescent="0.2">
      <c r="A114" s="69" t="s">
        <v>52</v>
      </c>
      <c r="B114" s="73"/>
      <c r="C114" s="72"/>
      <c r="D114" s="74"/>
      <c r="E114" s="72"/>
      <c r="F114" s="58"/>
      <c r="G114" s="58"/>
    </row>
    <row r="115" spans="1:7" s="15" customFormat="1" ht="12" x14ac:dyDescent="0.2">
      <c r="A115" s="66" t="s">
        <v>56</v>
      </c>
      <c r="B115" s="109">
        <v>804.96199705708602</v>
      </c>
      <c r="C115" s="108">
        <v>726.982414052286</v>
      </c>
      <c r="D115" s="73">
        <f>IFERROR(((B115/C115)-1)*100,IF(B115+C115&lt;&gt;0,100,0))</f>
        <v>10.726474464510449</v>
      </c>
      <c r="E115" s="72"/>
      <c r="F115" s="109">
        <v>804.96199705708602</v>
      </c>
      <c r="G115" s="109">
        <v>804.09180490203005</v>
      </c>
    </row>
    <row r="116" spans="1:7" s="15" customFormat="1" ht="12" x14ac:dyDescent="0.2">
      <c r="A116" s="66" t="s">
        <v>57</v>
      </c>
      <c r="B116" s="109">
        <v>1112.38775680189</v>
      </c>
      <c r="C116" s="108">
        <v>947.600217405943</v>
      </c>
      <c r="D116" s="73">
        <f>IFERROR(((B116/C116)-1)*100,IF(B116+C116&lt;&gt;0,100,0))</f>
        <v>17.389985393529471</v>
      </c>
      <c r="E116" s="72"/>
      <c r="F116" s="109">
        <v>1112.38775680189</v>
      </c>
      <c r="G116" s="109">
        <v>1105.97027045201</v>
      </c>
    </row>
    <row r="117" spans="1:7" s="15" customFormat="1" ht="12" x14ac:dyDescent="0.2">
      <c r="A117" s="66" t="s">
        <v>59</v>
      </c>
      <c r="B117" s="109">
        <v>1321.73353571812</v>
      </c>
      <c r="C117" s="108">
        <v>1097.43941923024</v>
      </c>
      <c r="D117" s="73">
        <f>IFERROR(((B117/C117)-1)*100,IF(B117+C117&lt;&gt;0,100,0))</f>
        <v>20.437949699784184</v>
      </c>
      <c r="E117" s="72"/>
      <c r="F117" s="109">
        <v>1321.73353571812</v>
      </c>
      <c r="G117" s="109">
        <v>1309.639768327</v>
      </c>
    </row>
    <row r="118" spans="1:7" s="15" customFormat="1" ht="12" x14ac:dyDescent="0.2">
      <c r="A118" s="66" t="s">
        <v>58</v>
      </c>
      <c r="B118" s="109">
        <v>1203.30995046321</v>
      </c>
      <c r="C118" s="108">
        <v>1000.09495228014</v>
      </c>
      <c r="D118" s="73">
        <f>IFERROR(((B118/C118)-1)*100,IF(B118+C118&lt;&gt;0,100,0))</f>
        <v>20.319570428763335</v>
      </c>
      <c r="E118" s="72"/>
      <c r="F118" s="109">
        <v>1203.30995046321</v>
      </c>
      <c r="G118" s="109">
        <v>1187.1270881247101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112</v>
      </c>
      <c r="C127" s="53">
        <v>270</v>
      </c>
      <c r="D127" s="73">
        <f>IFERROR(((B127/C127)-1)*100,IF(B127+C127&lt;&gt;0,100,0))</f>
        <v>-58.518518518518526</v>
      </c>
      <c r="E127" s="53">
        <v>5617</v>
      </c>
      <c r="F127" s="53">
        <v>7185</v>
      </c>
      <c r="G127" s="73">
        <f>IFERROR(((E127/F127)-1)*100,IF(E127+F127&lt;&gt;0,100,0))</f>
        <v>-21.823242867084204</v>
      </c>
    </row>
    <row r="128" spans="1:7" s="15" customFormat="1" ht="12" x14ac:dyDescent="0.2">
      <c r="A128" s="66" t="s">
        <v>74</v>
      </c>
      <c r="B128" s="54">
        <v>5</v>
      </c>
      <c r="C128" s="53">
        <v>1</v>
      </c>
      <c r="D128" s="73">
        <f>IFERROR(((B128/C128)-1)*100,IF(B128+C128&lt;&gt;0,100,0))</f>
        <v>400</v>
      </c>
      <c r="E128" s="53">
        <v>183</v>
      </c>
      <c r="F128" s="53">
        <v>159</v>
      </c>
      <c r="G128" s="73">
        <f>IFERROR(((E128/F128)-1)*100,IF(E128+F128&lt;&gt;0,100,0))</f>
        <v>15.094339622641506</v>
      </c>
    </row>
    <row r="129" spans="1:7" s="25" customFormat="1" ht="12" x14ac:dyDescent="0.2">
      <c r="A129" s="69" t="s">
        <v>34</v>
      </c>
      <c r="B129" s="70">
        <f>SUM(B126:B128)</f>
        <v>117</v>
      </c>
      <c r="C129" s="70">
        <f>SUM(C126:C128)</f>
        <v>271</v>
      </c>
      <c r="D129" s="73">
        <f>IFERROR(((B129/C129)-1)*100,IF(B129+C129&lt;&gt;0,100,0))</f>
        <v>-56.826568265682667</v>
      </c>
      <c r="E129" s="70">
        <f>SUM(E126:E128)</f>
        <v>5800</v>
      </c>
      <c r="F129" s="70">
        <f>SUM(F126:F128)</f>
        <v>7344</v>
      </c>
      <c r="G129" s="73">
        <f>IFERROR(((E129/F129)-1)*100,IF(E129+F129&lt;&gt;0,100,0))</f>
        <v>-21.023965141612202</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13</v>
      </c>
      <c r="C132" s="53">
        <v>5</v>
      </c>
      <c r="D132" s="73">
        <f>IFERROR(((B132/C132)-1)*100,IF(B132+C132&lt;&gt;0,100,0))</f>
        <v>160</v>
      </c>
      <c r="E132" s="53">
        <v>582</v>
      </c>
      <c r="F132" s="53">
        <v>636</v>
      </c>
      <c r="G132" s="73">
        <f>IFERROR(((E132/F132)-1)*100,IF(E132+F132&lt;&gt;0,100,0))</f>
        <v>-8.4905660377358476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13</v>
      </c>
      <c r="C134" s="70">
        <f>SUM(C132:C133)</f>
        <v>5</v>
      </c>
      <c r="D134" s="73">
        <f>IFERROR(((B134/C134)-1)*100,IF(B134+C134&lt;&gt;0,100,0))</f>
        <v>160</v>
      </c>
      <c r="E134" s="70">
        <f>SUM(E132:E133)</f>
        <v>582</v>
      </c>
      <c r="F134" s="70">
        <f>SUM(F132:F133)</f>
        <v>636</v>
      </c>
      <c r="G134" s="73">
        <f>IFERROR(((E134/F134)-1)*100,IF(E134+F134&lt;&gt;0,100,0))</f>
        <v>-8.4905660377358476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88037</v>
      </c>
      <c r="C138" s="53">
        <v>130937</v>
      </c>
      <c r="D138" s="73">
        <f>IFERROR(((B138/C138)-1)*100,IF(B138+C138&lt;&gt;0,100,0))</f>
        <v>-32.763848262905057</v>
      </c>
      <c r="E138" s="53">
        <v>7578792</v>
      </c>
      <c r="F138" s="53">
        <v>7297293</v>
      </c>
      <c r="G138" s="73">
        <f>IFERROR(((E138/F138)-1)*100,IF(E138+F138&lt;&gt;0,100,0))</f>
        <v>3.8575811605755739</v>
      </c>
    </row>
    <row r="139" spans="1:7" s="15" customFormat="1" ht="12" x14ac:dyDescent="0.2">
      <c r="A139" s="66" t="s">
        <v>74</v>
      </c>
      <c r="B139" s="54">
        <v>12</v>
      </c>
      <c r="C139" s="53">
        <v>1</v>
      </c>
      <c r="D139" s="73">
        <f>IFERROR(((B139/C139)-1)*100,IF(B139+C139&lt;&gt;0,100,0))</f>
        <v>1100</v>
      </c>
      <c r="E139" s="53">
        <v>7586</v>
      </c>
      <c r="F139" s="53">
        <v>6346</v>
      </c>
      <c r="G139" s="73">
        <f>IFERROR(((E139/F139)-1)*100,IF(E139+F139&lt;&gt;0,100,0))</f>
        <v>19.539867633154739</v>
      </c>
    </row>
    <row r="140" spans="1:7" s="15" customFormat="1" ht="12" x14ac:dyDescent="0.2">
      <c r="A140" s="69" t="s">
        <v>34</v>
      </c>
      <c r="B140" s="70">
        <f>SUM(B137:B139)</f>
        <v>88049</v>
      </c>
      <c r="C140" s="70">
        <f>SUM(C137:C139)</f>
        <v>130938</v>
      </c>
      <c r="D140" s="73">
        <f>IFERROR(((B140/C140)-1)*100,IF(B140+C140&lt;&gt;0,100,0))</f>
        <v>-32.755197116192392</v>
      </c>
      <c r="E140" s="70">
        <f>SUM(E137:E139)</f>
        <v>7586378</v>
      </c>
      <c r="F140" s="70">
        <f>SUM(F137:F139)</f>
        <v>7303639</v>
      </c>
      <c r="G140" s="73">
        <f>IFERROR(((E140/F140)-1)*100,IF(E140+F140&lt;&gt;0,100,0))</f>
        <v>3.8712072160193012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31700</v>
      </c>
      <c r="C143" s="53">
        <v>1200</v>
      </c>
      <c r="D143" s="73">
        <f>IFERROR(((B143/C143)-1)*100,)</f>
        <v>2541.666666666667</v>
      </c>
      <c r="E143" s="53">
        <v>251583</v>
      </c>
      <c r="F143" s="53">
        <v>485299</v>
      </c>
      <c r="G143" s="73">
        <f>IFERROR(((E143/F143)-1)*100,)</f>
        <v>-48.159176095561705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31700</v>
      </c>
      <c r="C145" s="70">
        <f>SUM(C143:C144)</f>
        <v>1200</v>
      </c>
      <c r="D145" s="73">
        <f>IFERROR(((B145/C145)-1)*100,)</f>
        <v>2541.666666666667</v>
      </c>
      <c r="E145" s="70">
        <f>SUM(E143:E144)</f>
        <v>251583</v>
      </c>
      <c r="F145" s="70">
        <f>SUM(F143:F144)</f>
        <v>485299</v>
      </c>
      <c r="G145" s="73">
        <f>IFERROR(((E145/F145)-1)*100,)</f>
        <v>-48.159176095561705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8199992.3957099998</v>
      </c>
      <c r="C149" s="53">
        <v>11530836.697480001</v>
      </c>
      <c r="D149" s="73">
        <f>IFERROR(((B149/C149)-1)*100,IF(B149+C149&lt;&gt;0,100,0))</f>
        <v>-28.886405983860108</v>
      </c>
      <c r="E149" s="53">
        <v>690273238.93070996</v>
      </c>
      <c r="F149" s="53">
        <v>622251663.64244998</v>
      </c>
      <c r="G149" s="73">
        <f>IFERROR(((E149/F149)-1)*100,IF(E149+F149&lt;&gt;0,100,0))</f>
        <v>10.931521643523578</v>
      </c>
    </row>
    <row r="150" spans="1:7" x14ac:dyDescent="0.2">
      <c r="A150" s="66" t="s">
        <v>74</v>
      </c>
      <c r="B150" s="54">
        <v>135744.89000000001</v>
      </c>
      <c r="C150" s="53">
        <v>3530.34</v>
      </c>
      <c r="D150" s="73">
        <f>IFERROR(((B150/C150)-1)*100,IF(B150+C150&lt;&gt;0,100,0))</f>
        <v>3745.0939569559873</v>
      </c>
      <c r="E150" s="53">
        <v>55923892.700000003</v>
      </c>
      <c r="F150" s="53">
        <v>44993839.409999996</v>
      </c>
      <c r="G150" s="73">
        <f>IFERROR(((E150/F150)-1)*100,IF(E150+F150&lt;&gt;0,100,0))</f>
        <v>24.292332980080779</v>
      </c>
    </row>
    <row r="151" spans="1:7" s="15" customFormat="1" ht="12" x14ac:dyDescent="0.2">
      <c r="A151" s="69" t="s">
        <v>34</v>
      </c>
      <c r="B151" s="70">
        <f>SUM(B148:B150)</f>
        <v>8335737.2857099995</v>
      </c>
      <c r="C151" s="70">
        <f>SUM(C148:C150)</f>
        <v>11534367.03748</v>
      </c>
      <c r="D151" s="73">
        <f>IFERROR(((B151/C151)-1)*100,IF(B151+C151&lt;&gt;0,100,0))</f>
        <v>-27.731298487175849</v>
      </c>
      <c r="E151" s="70">
        <f>SUM(E148:E150)</f>
        <v>746197131.63071001</v>
      </c>
      <c r="F151" s="70">
        <f>SUM(F148:F150)</f>
        <v>667245503.05244994</v>
      </c>
      <c r="G151" s="73">
        <f>IFERROR(((E151/F151)-1)*100,IF(E151+F151&lt;&gt;0,100,0))</f>
        <v>11.832470689885488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52178.3</v>
      </c>
      <c r="C154" s="53">
        <v>3036.8</v>
      </c>
      <c r="D154" s="73">
        <f>IFERROR(((B154/C154)-1)*100,IF(B154+C154&lt;&gt;0,100,0))</f>
        <v>1618.2000790305583</v>
      </c>
      <c r="E154" s="53">
        <v>341607.50722000003</v>
      </c>
      <c r="F154" s="53">
        <v>558898.73300000001</v>
      </c>
      <c r="G154" s="73">
        <f>IFERROR(((E154/F154)-1)*100,IF(E154+F154&lt;&gt;0,100,0))</f>
        <v>-38.87846097156924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52178.3</v>
      </c>
      <c r="C156" s="70">
        <f>SUM(C154:C155)</f>
        <v>3036.8</v>
      </c>
      <c r="D156" s="73">
        <f>IFERROR(((B156/C156)-1)*100,IF(B156+C156&lt;&gt;0,100,0))</f>
        <v>1618.2000790305583</v>
      </c>
      <c r="E156" s="70">
        <f>SUM(E154:E155)</f>
        <v>341607.50722000003</v>
      </c>
      <c r="F156" s="70">
        <f>SUM(F154:F155)</f>
        <v>558898.73300000001</v>
      </c>
      <c r="G156" s="73">
        <f>IFERROR(((E156/F156)-1)*100,IF(E156+F156&lt;&gt;0,100,0))</f>
        <v>-38.87846097156924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1308068</v>
      </c>
      <c r="C160" s="53">
        <v>1521083</v>
      </c>
      <c r="D160" s="73">
        <f>IFERROR(((B160/C160)-1)*100,IF(B160+C160&lt;&gt;0,100,0))</f>
        <v>-14.004166768019887</v>
      </c>
      <c r="E160" s="65"/>
      <c r="F160" s="65"/>
      <c r="G160" s="52"/>
    </row>
    <row r="161" spans="1:7" s="15" customFormat="1" ht="12" x14ac:dyDescent="0.2">
      <c r="A161" s="66" t="s">
        <v>74</v>
      </c>
      <c r="B161" s="54">
        <v>1458</v>
      </c>
      <c r="C161" s="53">
        <v>1445</v>
      </c>
      <c r="D161" s="73">
        <f>IFERROR(((B161/C161)-1)*100,IF(B161+C161&lt;&gt;0,100,0))</f>
        <v>0.8996539792387459</v>
      </c>
      <c r="E161" s="65"/>
      <c r="F161" s="65"/>
      <c r="G161" s="52"/>
    </row>
    <row r="162" spans="1:7" s="25" customFormat="1" ht="12" x14ac:dyDescent="0.2">
      <c r="A162" s="69" t="s">
        <v>34</v>
      </c>
      <c r="B162" s="70">
        <f>SUM(B159:B161)</f>
        <v>1309526</v>
      </c>
      <c r="C162" s="70">
        <f>SUM(C159:C161)</f>
        <v>1522528</v>
      </c>
      <c r="D162" s="73">
        <f>IFERROR(((B162/C162)-1)*100,IF(B162+C162&lt;&gt;0,100,0))</f>
        <v>-13.990021858382896</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156050</v>
      </c>
      <c r="C165" s="53">
        <v>169323</v>
      </c>
      <c r="D165" s="73">
        <f>IFERROR(((B165/C165)-1)*100,IF(B165+C165&lt;&gt;0,100,0))</f>
        <v>-7.8388641826568133</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156050</v>
      </c>
      <c r="C167" s="70">
        <f>SUM(C165:C166)</f>
        <v>169323</v>
      </c>
      <c r="D167" s="73">
        <f>IFERROR(((B167/C167)-1)*100,IF(B167+C167&lt;&gt;0,100,0))</f>
        <v>-7.8388641826568133</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23276</v>
      </c>
      <c r="C175" s="88">
        <v>29730</v>
      </c>
      <c r="D175" s="73">
        <f>IFERROR(((B175/C175)-1)*100,IF(B175+C175&lt;&gt;0,100,0))</f>
        <v>-21.708711738984189</v>
      </c>
      <c r="E175" s="88">
        <v>498830</v>
      </c>
      <c r="F175" s="88">
        <v>617814</v>
      </c>
      <c r="G175" s="73">
        <f>IFERROR(((E175/F175)-1)*100,IF(E175+F175&lt;&gt;0,100,0))</f>
        <v>-19.258870792827608</v>
      </c>
    </row>
    <row r="176" spans="1:7" x14ac:dyDescent="0.2">
      <c r="A176" s="66" t="s">
        <v>32</v>
      </c>
      <c r="B176" s="87">
        <v>130162</v>
      </c>
      <c r="C176" s="88">
        <v>140302</v>
      </c>
      <c r="D176" s="73">
        <f t="shared" ref="D176:D178" si="5">IFERROR(((B176/C176)-1)*100,IF(B176+C176&lt;&gt;0,100,0))</f>
        <v>-7.2272668956964274</v>
      </c>
      <c r="E176" s="88">
        <v>2137818</v>
      </c>
      <c r="F176" s="88">
        <v>2766850</v>
      </c>
      <c r="G176" s="73">
        <f>IFERROR(((E176/F176)-1)*100,IF(E176+F176&lt;&gt;0,100,0))</f>
        <v>-22.734589876574439</v>
      </c>
    </row>
    <row r="177" spans="1:7" x14ac:dyDescent="0.2">
      <c r="A177" s="66" t="s">
        <v>91</v>
      </c>
      <c r="B177" s="87">
        <v>60974635.857349999</v>
      </c>
      <c r="C177" s="88">
        <v>60442751.086599998</v>
      </c>
      <c r="D177" s="73">
        <f t="shared" si="5"/>
        <v>0.87998107496454203</v>
      </c>
      <c r="E177" s="88">
        <v>959024276.04074597</v>
      </c>
      <c r="F177" s="88">
        <v>1172708596.8297701</v>
      </c>
      <c r="G177" s="73">
        <f>IFERROR(((E177/F177)-1)*100,IF(E177+F177&lt;&gt;0,100,0))</f>
        <v>-18.221433812857303</v>
      </c>
    </row>
    <row r="178" spans="1:7" x14ac:dyDescent="0.2">
      <c r="A178" s="66" t="s">
        <v>92</v>
      </c>
      <c r="B178" s="87">
        <v>180276</v>
      </c>
      <c r="C178" s="88">
        <v>210188</v>
      </c>
      <c r="D178" s="73">
        <f t="shared" si="5"/>
        <v>-14.231069328410761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678</v>
      </c>
      <c r="C181" s="88">
        <v>992</v>
      </c>
      <c r="D181" s="73">
        <f t="shared" ref="D181:D184" si="6">IFERROR(((B181/C181)-1)*100,IF(B181+C181&lt;&gt;0,100,0))</f>
        <v>-31.653225806451612</v>
      </c>
      <c r="E181" s="88">
        <v>18748</v>
      </c>
      <c r="F181" s="88">
        <v>20874</v>
      </c>
      <c r="G181" s="73">
        <f t="shared" ref="G181" si="7">IFERROR(((E181/F181)-1)*100,IF(E181+F181&lt;&gt;0,100,0))</f>
        <v>-10.184919038037755</v>
      </c>
    </row>
    <row r="182" spans="1:7" x14ac:dyDescent="0.2">
      <c r="A182" s="66" t="s">
        <v>32</v>
      </c>
      <c r="B182" s="87">
        <v>10114</v>
      </c>
      <c r="C182" s="88">
        <v>12586</v>
      </c>
      <c r="D182" s="73">
        <f t="shared" si="6"/>
        <v>-19.64087080883521</v>
      </c>
      <c r="E182" s="88">
        <v>204500</v>
      </c>
      <c r="F182" s="88">
        <v>224054</v>
      </c>
      <c r="G182" s="73">
        <f t="shared" ref="G182" si="8">IFERROR(((E182/F182)-1)*100,IF(E182+F182&lt;&gt;0,100,0))</f>
        <v>-8.7273603684825947</v>
      </c>
    </row>
    <row r="183" spans="1:7" x14ac:dyDescent="0.2">
      <c r="A183" s="66" t="s">
        <v>91</v>
      </c>
      <c r="B183" s="87">
        <v>123280.58886</v>
      </c>
      <c r="C183" s="88">
        <v>167226.20269999999</v>
      </c>
      <c r="D183" s="73">
        <f t="shared" si="6"/>
        <v>-26.279143537593463</v>
      </c>
      <c r="E183" s="88">
        <v>4695471.8667000001</v>
      </c>
      <c r="F183" s="88">
        <v>4945701.8959600003</v>
      </c>
      <c r="G183" s="73">
        <f t="shared" ref="G183" si="9">IFERROR(((E183/F183)-1)*100,IF(E183+F183&lt;&gt;0,100,0))</f>
        <v>-5.0595453289331012</v>
      </c>
    </row>
    <row r="184" spans="1:7" x14ac:dyDescent="0.2">
      <c r="A184" s="66" t="s">
        <v>92</v>
      </c>
      <c r="B184" s="87">
        <v>82888</v>
      </c>
      <c r="C184" s="88">
        <v>98584</v>
      </c>
      <c r="D184" s="73">
        <f t="shared" si="6"/>
        <v>-15.92144769942384</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2025-05-19T09:50:46Z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