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<sst xmlns="http://schemas.openxmlformats.org/spreadsheetml/2006/main" count="265" uniqueCount="100">
  <si>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</si>
  <si>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</si>
  <si>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</si>
  <si>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</si>
  <si>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</si>
  <si>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</si>
  <si>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</si>
  <si>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</si>
  <si>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</si>
  <si>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</si>
  <si>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</si>
  <si>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</si>
  <si>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</si>
  <si>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</si>
  <si>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</si>
  <si>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</si>
  <si>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</si>
  <si>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</si>
  <si>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</si>
  <si>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</si>
  <si>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</si>
  <si>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</si>
  <si>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</si>
  <si>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</si>
  <si>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</si>
  <si>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</si>
  <si>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</si>
  <si>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</si>
  <si>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</si>
  <si>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</si>
  <si>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</si>
  <si>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</si>
  <si>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</si>
  <si>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</si>
  <si>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</si>
  <si>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</si>
  <si>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</si>
  <si>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</si>
  <si>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</si>
  <si>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</si>
  <si>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</si>
  <si>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</si>
  <si>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</si>
  <si>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</si>
  <si>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</si>
  <si>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</si>
  <si>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</si>
  <si>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</si>
  <si>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</si>
  <si>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</si>
  <si>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</si>
  <si>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</si>
  <si>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</si>
  <si>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</si>
  <si>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</si>
  <si>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</si>
  <si>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</si>
  <si>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</si>
  <si>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</si>
  <si>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</si>
  <si>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</si>
  <si>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</si>
  <si>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</si>
  <si>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</si>
  <si>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</si>
  <si>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</si>
  <si>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</si>
  <si>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</si>
  <si>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</si>
  <si>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</si>
  <si>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</si>
  <si>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</si>
  <si>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</si>
  <si>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</si>
  <si>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</si>
  <si>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</si>
  <si>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</si>
  <si>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</si>
  <si>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</si>
  <si>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</si>
  <si>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</si>
  <si>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</si>
  <si>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</si>
  <si>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</si>
  <si>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</si>
  <si>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</si>
  <si>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</si>
  <si>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</si>
  <si>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</si>
  <si>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</si>
  <si>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</si>
  <si>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</si>
  <si>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</si>
  <si>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</si>
  <si>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</si>
  <si>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</si>
  <si>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</si>
  <si>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5 June 2020</t>
  </si>
  <si>
    <t>05.06.2020</t>
  </si>
  <si>
    <t>07.06.2019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</si>
</sst>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2210479</v>
      </c>
      <c r="C11" s="67">
        <v>1505338</v>
      </c>
      <c r="D11" s="98">
        <f>IFERROR(((B11/C11)-1)*100,IF(B11+C11&lt;&gt;0,100,0))</f>
        <v>46.842702436263494</v>
      </c>
      <c r="E11" s="67">
        <v>43744407</v>
      </c>
      <c r="F11" s="67">
        <v>31041146</v>
      </c>
      <c r="G11" s="98">
        <f>IFERROR(((E11/F11)-1)*100,IF(E11+F11&lt;&gt;0,100,0))</f>
        <v>40.923943336370371</v>
      </c>
    </row>
    <row r="12" spans="1:7" s="16" customFormat="1" ht="12" x14ac:dyDescent="0.2">
      <c r="A12" s="64" t="s">
        <v>9</v>
      </c>
      <c r="B12" s="67">
        <v>3182008.1329999999</v>
      </c>
      <c r="C12" s="67">
        <v>1460681.622</v>
      </c>
      <c r="D12" s="98">
        <f>IFERROR(((B12/C12)-1)*100,IF(B12+C12&lt;&gt;0,100,0))</f>
        <v>117.84405890197473</v>
      </c>
      <c r="E12" s="67">
        <v>51272665.998999998</v>
      </c>
      <c r="F12" s="67">
        <v>33226330.204</v>
      </c>
      <c r="G12" s="98">
        <f>IFERROR(((E12/F12)-1)*100,IF(E12+F12&lt;&gt;0,100,0))</f>
        <v>54.313358364287431</v>
      </c>
    </row>
    <row r="13" spans="1:7" s="16" customFormat="1" ht="12" x14ac:dyDescent="0.2">
      <c r="A13" s="64" t="s">
        <v>10</v>
      </c>
      <c r="B13" s="67">
        <v>132916117.485485</v>
      </c>
      <c r="C13" s="67">
        <v>102416120.217654</v>
      </c>
      <c r="D13" s="98">
        <f>IFERROR(((B13/C13)-1)*100,IF(B13+C13&lt;&gt;0,100,0))</f>
        <v>29.780465421861923</v>
      </c>
      <c r="E13" s="67">
        <v>2611264886.74299</v>
      </c>
      <c r="F13" s="67">
        <v>2113230397.77549</v>
      </c>
      <c r="G13" s="98">
        <f>IFERROR(((E13/F13)-1)*100,IF(E13+F13&lt;&gt;0,100,0))</f>
        <v>23.567448655468915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592</v>
      </c>
      <c r="C16" s="67">
        <v>325</v>
      </c>
      <c r="D16" s="98">
        <f>IFERROR(((B16/C16)-1)*100,IF(B16+C16&lt;&gt;0,100,0))</f>
        <v>82.15384615384616</v>
      </c>
      <c r="E16" s="67">
        <v>10791</v>
      </c>
      <c r="F16" s="67">
        <v>17393</v>
      </c>
      <c r="G16" s="98">
        <f>IFERROR(((E16/F16)-1)*100,IF(E16+F16&lt;&gt;0,100,0))</f>
        <v>-37.957799114586329</v>
      </c>
    </row>
    <row r="17" spans="1:7" s="16" customFormat="1" ht="12" x14ac:dyDescent="0.2">
      <c r="A17" s="64" t="s">
        <v>9</v>
      </c>
      <c r="B17" s="67">
        <v>222769.93900000001</v>
      </c>
      <c r="C17" s="67">
        <v>94311.077000000005</v>
      </c>
      <c r="D17" s="98">
        <f>IFERROR(((B17/C17)-1)*100,IF(B17+C17&lt;&gt;0,100,0))</f>
        <v>136.20760793559805</v>
      </c>
      <c r="E17" s="67">
        <v>5186410.1179999998</v>
      </c>
      <c r="F17" s="67">
        <v>3271518.6740000001</v>
      </c>
      <c r="G17" s="98">
        <f>IFERROR(((E17/F17)-1)*100,IF(E17+F17&lt;&gt;0,100,0))</f>
        <v>58.532187488898302</v>
      </c>
    </row>
    <row r="18" spans="1:7" s="16" customFormat="1" ht="12" x14ac:dyDescent="0.2">
      <c r="A18" s="64" t="s">
        <v>10</v>
      </c>
      <c r="B18" s="67">
        <v>7344139.7458852297</v>
      </c>
      <c r="C18" s="67">
        <v>4567118.7570947502</v>
      </c>
      <c r="D18" s="98">
        <f>IFERROR(((B18/C18)-1)*100,IF(B18+C18&lt;&gt;0,100,0))</f>
        <v>60.804659052855612</v>
      </c>
      <c r="E18" s="67">
        <v>172180079.85398099</v>
      </c>
      <c r="F18" s="67">
        <v>114864187.248248</v>
      </c>
      <c r="G18" s="98">
        <f>IFERROR(((E18/F18)-1)*100,IF(E18+F18&lt;&gt;0,100,0))</f>
        <v>49.898836163668769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22975840.498799998</v>
      </c>
      <c r="C24" s="66">
        <v>21282879.400690001</v>
      </c>
      <c r="D24" s="65">
        <f>B24-C24</f>
        <v>1692961.0981099978</v>
      </c>
      <c r="E24" s="67">
        <v>427756188.05934</v>
      </c>
      <c r="F24" s="67">
        <v>408643359.56160998</v>
      </c>
      <c r="G24" s="65">
        <f>E24-F24</f>
        <v>19112828.497730017</v>
      </c>
    </row>
    <row r="25" spans="1:7" s="16" customFormat="1" ht="12" x14ac:dyDescent="0.2">
      <c r="A25" s="68" t="s">
        <v>15</v>
      </c>
      <c r="B25" s="66">
        <v>25037095.643550001</v>
      </c>
      <c r="C25" s="66">
        <v>13601682.478080001</v>
      </c>
      <c r="D25" s="65">
        <f>B25-C25</f>
        <v>11435413.16547</v>
      </c>
      <c r="E25" s="67">
        <v>473804510.51453</v>
      </c>
      <c r="F25" s="67">
        <v>436828267.33411002</v>
      </c>
      <c r="G25" s="65">
        <f>E25-F25</f>
        <v>36976243.180419981</v>
      </c>
    </row>
    <row r="26" spans="1:7" s="28" customFormat="1" ht="12" x14ac:dyDescent="0.2">
      <c r="A26" s="69" t="s">
        <v>16</v>
      </c>
      <c r="B26" s="70">
        <f>B24-B25</f>
        <v>-2061255.1447500028</v>
      </c>
      <c r="C26" s="70">
        <f>C24-C25</f>
        <v>7681196.9226099998</v>
      </c>
      <c r="D26" s="70"/>
      <c r="E26" s="70">
        <f>E24-E25</f>
        <v>-46048322.455190003</v>
      </c>
      <c r="F26" s="70">
        <f>F24-F25</f>
        <v>-28184907.772500038</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54722.375493920001</v>
      </c>
      <c r="C33" s="126">
        <v>58099.837146010002</v>
      </c>
      <c r="D33" s="98">
        <f t="shared" ref="D33:D42" si="0">IFERROR(((B33/C33)-1)*100,IF(B33+C33&lt;&gt;0,100,0))</f>
        <v>-5.8132033031386037</v>
      </c>
      <c r="E33" s="64"/>
      <c r="F33" s="126">
        <v>54909.73</v>
      </c>
      <c r="G33" s="126">
        <v>50483</v>
      </c>
    </row>
    <row r="34" spans="1:7" s="16" customFormat="1" ht="12" x14ac:dyDescent="0.2">
      <c r="A34" s="64" t="s">
        <v>23</v>
      </c>
      <c r="B34" s="126">
        <v>59661.325047660001</v>
      </c>
      <c r="C34" s="126">
        <v>71740.302058660003</v>
      </c>
      <c r="D34" s="98">
        <f t="shared" si="0"/>
        <v>-16.837086915418009</v>
      </c>
      <c r="E34" s="64"/>
      <c r="F34" s="126">
        <v>59759.28</v>
      </c>
      <c r="G34" s="126">
        <v>53044.44</v>
      </c>
    </row>
    <row r="35" spans="1:7" s="16" customFormat="1" ht="12" x14ac:dyDescent="0.2">
      <c r="A35" s="64" t="s">
        <v>24</v>
      </c>
      <c r="B35" s="126">
        <v>36426.959704449997</v>
      </c>
      <c r="C35" s="126">
        <v>48889.144757380003</v>
      </c>
      <c r="D35" s="98">
        <f t="shared" si="0"/>
        <v>-25.490699652807468</v>
      </c>
      <c r="E35" s="64"/>
      <c r="F35" s="126">
        <v>36562.06</v>
      </c>
      <c r="G35" s="126">
        <v>32179.53</v>
      </c>
    </row>
    <row r="36" spans="1:7" s="16" customFormat="1" ht="12" x14ac:dyDescent="0.2">
      <c r="A36" s="64" t="s">
        <v>25</v>
      </c>
      <c r="B36" s="126">
        <v>50199.798218570002</v>
      </c>
      <c r="C36" s="126">
        <v>51976.885826539998</v>
      </c>
      <c r="D36" s="98">
        <f t="shared" si="0"/>
        <v>-3.4189959242663881</v>
      </c>
      <c r="E36" s="64"/>
      <c r="F36" s="126">
        <v>50404.19</v>
      </c>
      <c r="G36" s="126">
        <v>46541.05</v>
      </c>
    </row>
    <row r="37" spans="1:7" s="16" customFormat="1" ht="12" x14ac:dyDescent="0.2">
      <c r="A37" s="64" t="s">
        <v>79</v>
      </c>
      <c r="B37" s="126">
        <v>49969.31314749</v>
      </c>
      <c r="C37" s="126">
        <v>46565.292216070004</v>
      </c>
      <c r="D37" s="98">
        <f t="shared" si="0"/>
        <v>7.3102106084180107</v>
      </c>
      <c r="E37" s="64"/>
      <c r="F37" s="126">
        <v>50447.24</v>
      </c>
      <c r="G37" s="126">
        <v>47101.48</v>
      </c>
    </row>
    <row r="38" spans="1:7" s="16" customFormat="1" ht="12" x14ac:dyDescent="0.2">
      <c r="A38" s="64" t="s">
        <v>26</v>
      </c>
      <c r="B38" s="126">
        <v>74264.517009770003</v>
      </c>
      <c r="C38" s="126">
        <v>72807.087067250002</v>
      </c>
      <c r="D38" s="98">
        <f t="shared" si="0"/>
        <v>2.0017693348640675</v>
      </c>
      <c r="E38" s="64"/>
      <c r="F38" s="126">
        <v>74377.509999999995</v>
      </c>
      <c r="G38" s="126">
        <v>69696.28</v>
      </c>
    </row>
    <row r="39" spans="1:7" s="16" customFormat="1" ht="12" x14ac:dyDescent="0.2">
      <c r="A39" s="64" t="s">
        <v>27</v>
      </c>
      <c r="B39" s="126">
        <v>11467.52765733</v>
      </c>
      <c r="C39" s="126">
        <v>16772.57531855</v>
      </c>
      <c r="D39" s="98">
        <f t="shared" si="0"/>
        <v>-31.629296995034306</v>
      </c>
      <c r="E39" s="64"/>
      <c r="F39" s="126">
        <v>11489.4</v>
      </c>
      <c r="G39" s="126">
        <v>9527.17</v>
      </c>
    </row>
    <row r="40" spans="1:7" s="16" customFormat="1" ht="12" x14ac:dyDescent="0.2">
      <c r="A40" s="64" t="s">
        <v>28</v>
      </c>
      <c r="B40" s="126">
        <v>71994.413369729999</v>
      </c>
      <c r="C40" s="126">
        <v>77799.012284140001</v>
      </c>
      <c r="D40" s="98">
        <f t="shared" si="0"/>
        <v>-7.4610187764470144</v>
      </c>
      <c r="E40" s="64"/>
      <c r="F40" s="126">
        <v>72073.53</v>
      </c>
      <c r="G40" s="126">
        <v>66076.72</v>
      </c>
    </row>
    <row r="41" spans="1:7" s="16" customFormat="1" ht="12" x14ac:dyDescent="0.2">
      <c r="A41" s="64" t="s">
        <v>29</v>
      </c>
      <c r="B41" s="126">
        <v>3703.1539682900002</v>
      </c>
      <c r="C41" s="126">
        <v>1836.72570283</v>
      </c>
      <c r="D41" s="98">
        <f t="shared" si="0"/>
        <v>101.61714743710695</v>
      </c>
      <c r="E41" s="64"/>
      <c r="F41" s="126">
        <v>4366.1099999999997</v>
      </c>
      <c r="G41" s="126">
        <v>3688.91</v>
      </c>
    </row>
    <row r="42" spans="1:7" s="16" customFormat="1" ht="12" x14ac:dyDescent="0.2">
      <c r="A42" s="64" t="s">
        <v>78</v>
      </c>
      <c r="B42" s="126">
        <v>820.85050007999996</v>
      </c>
      <c r="C42" s="126">
        <v>848.41784271999995</v>
      </c>
      <c r="D42" s="98">
        <f t="shared" si="0"/>
        <v>-3.2492648376677202</v>
      </c>
      <c r="E42" s="64"/>
      <c r="F42" s="126">
        <v>826.73</v>
      </c>
      <c r="G42" s="126">
        <v>791.46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17121.420965995701</v>
      </c>
      <c r="D48" s="72"/>
      <c r="E48" s="127">
        <v>16391.918138003799</v>
      </c>
      <c r="F48" s="72"/>
      <c r="G48" s="98">
        <f>IFERROR(((C48/E48)-1)*100,IF(C48+E48&lt;&gt;0,100,0))</f>
        <v>4.4503811076300304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6219</v>
      </c>
      <c r="D54" s="75"/>
      <c r="E54" s="128">
        <v>1434037</v>
      </c>
      <c r="F54" s="128">
        <v>179041341.88</v>
      </c>
      <c r="G54" s="128">
        <v>11374884.168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8742</v>
      </c>
      <c r="C68" s="66">
        <v>7636</v>
      </c>
      <c r="D68" s="98">
        <f>IFERROR(((B68/C68)-1)*100,IF(B68+C68&lt;&gt;0,100,0))</f>
        <v>14.48402304871661</v>
      </c>
      <c r="E68" s="66">
        <v>165296</v>
      </c>
      <c r="F68" s="66">
        <v>129310</v>
      </c>
      <c r="G68" s="98">
        <f>IFERROR(((E68/F68)-1)*100,IF(E68+F68&lt;&gt;0,100,0))</f>
        <v>27.82924754466012</v>
      </c>
    </row>
    <row r="69" spans="1:7" s="16" customFormat="1" ht="12" x14ac:dyDescent="0.2">
      <c r="A69" s="79" t="s">
        <v>54</v>
      </c>
      <c r="B69" s="67">
        <v>231281017.65700001</v>
      </c>
      <c r="C69" s="66">
        <v>356318751.67199999</v>
      </c>
      <c r="D69" s="98">
        <f>IFERROR(((B69/C69)-1)*100,IF(B69+C69&lt;&gt;0,100,0))</f>
        <v>-35.091539086357216</v>
      </c>
      <c r="E69" s="66">
        <v>5625509153.6379995</v>
      </c>
      <c r="F69" s="66">
        <v>4276817992.9429998</v>
      </c>
      <c r="G69" s="98">
        <f>IFERROR(((E69/F69)-1)*100,IF(E69+F69&lt;&gt;0,100,0))</f>
        <v>31.534920656441745</v>
      </c>
    </row>
    <row r="70" spans="1:7" s="62" customFormat="1" ht="12" x14ac:dyDescent="0.2">
      <c r="A70" s="79" t="s">
        <v>55</v>
      </c>
      <c r="B70" s="67">
        <v>227693344.70074001</v>
      </c>
      <c r="C70" s="66">
        <v>355799142.99509001</v>
      </c>
      <c r="D70" s="98">
        <f>IFERROR(((B70/C70)-1)*100,IF(B70+C70&lt;&gt;0,100,0))</f>
        <v>-36.005089055573649</v>
      </c>
      <c r="E70" s="66">
        <v>5410688085.2651796</v>
      </c>
      <c r="F70" s="66">
        <v>4331101720.8192101</v>
      </c>
      <c r="G70" s="98">
        <f>IFERROR(((E70/F70)-1)*100,IF(E70+F70&lt;&gt;0,100,0))</f>
        <v>24.926368255367827</v>
      </c>
    </row>
    <row r="71" spans="1:7" s="16" customFormat="1" ht="12" x14ac:dyDescent="0.2">
      <c r="A71" s="79" t="s">
        <v>94</v>
      </c>
      <c r="B71" s="98">
        <f>IFERROR(B69/B68/1000,)</f>
        <v>26.456304925303137</v>
      </c>
      <c r="C71" s="98">
        <f>IFERROR(C69/C68/1000,)</f>
        <v>46.663010957569405</v>
      </c>
      <c r="D71" s="98">
        <f>IFERROR(((B71/C71)-1)*100,IF(B71+C71&lt;&gt;0,100,0))</f>
        <v>-43.303476602999737</v>
      </c>
      <c r="E71" s="98">
        <f>IFERROR(E69/E68/1000,)</f>
        <v>34.032941835483015</v>
      </c>
      <c r="F71" s="98">
        <f>IFERROR(F69/F68/1000,)</f>
        <v>33.074147343152113</v>
      </c>
      <c r="G71" s="98">
        <f>IFERROR(((E71/F71)-1)*100,IF(E71+F71&lt;&gt;0,100,0))</f>
        <v>2.8989242938999515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2467</v>
      </c>
      <c r="C74" s="66">
        <v>3774</v>
      </c>
      <c r="D74" s="98">
        <f>IFERROR(((B74/C74)-1)*100,IF(B74+C74&lt;&gt;0,100,0))</f>
        <v>-34.631690514043456</v>
      </c>
      <c r="E74" s="66">
        <v>72745</v>
      </c>
      <c r="F74" s="66">
        <v>79451</v>
      </c>
      <c r="G74" s="98">
        <f>IFERROR(((E74/F74)-1)*100,IF(E74+F74&lt;&gt;0,100,0))</f>
        <v>-8.4404223987111564</v>
      </c>
    </row>
    <row r="75" spans="1:7" s="16" customFormat="1" ht="12" x14ac:dyDescent="0.2">
      <c r="A75" s="79" t="s">
        <v>54</v>
      </c>
      <c r="B75" s="67">
        <v>336582341.51200002</v>
      </c>
      <c r="C75" s="66">
        <v>569044250.39999998</v>
      </c>
      <c r="D75" s="98">
        <f>IFERROR(((B75/C75)-1)*100,IF(B75+C75&lt;&gt;0,100,0))</f>
        <v>-40.851288581616416</v>
      </c>
      <c r="E75" s="66">
        <v>10014583022.07</v>
      </c>
      <c r="F75" s="66">
        <v>11093703498.51</v>
      </c>
      <c r="G75" s="98">
        <f>IFERROR(((E75/F75)-1)*100,IF(E75+F75&lt;&gt;0,100,0))</f>
        <v>-9.7273239417741575</v>
      </c>
    </row>
    <row r="76" spans="1:7" s="16" customFormat="1" ht="12" x14ac:dyDescent="0.2">
      <c r="A76" s="79" t="s">
        <v>55</v>
      </c>
      <c r="B76" s="67">
        <v>335627938.26229</v>
      </c>
      <c r="C76" s="66">
        <v>567071542.42340004</v>
      </c>
      <c r="D76" s="98">
        <f>IFERROR(((B76/C76)-1)*100,IF(B76+C76&lt;&gt;0,100,0))</f>
        <v>-40.813828035176606</v>
      </c>
      <c r="E76" s="66">
        <v>9863483292.0684605</v>
      </c>
      <c r="F76" s="66">
        <v>10852690643.025999</v>
      </c>
      <c r="G76" s="98">
        <f>IFERROR(((E76/F76)-1)*100,IF(E76+F76&lt;&gt;0,100,0))</f>
        <v>-9.1148580890694557</v>
      </c>
    </row>
    <row r="77" spans="1:7" s="16" customFormat="1" ht="12" x14ac:dyDescent="0.2">
      <c r="A77" s="79" t="s">
        <v>94</v>
      </c>
      <c r="B77" s="98">
        <f>IFERROR(B75/B74/1000,)</f>
        <v>136.43386360437782</v>
      </c>
      <c r="C77" s="98">
        <f>IFERROR(C75/C74/1000,)</f>
        <v>150.78014054054054</v>
      </c>
      <c r="D77" s="98">
        <f>IFERROR(((B77/C77)-1)*100,IF(B77+C77&lt;&gt;0,100,0))</f>
        <v>-9.5146992732145783</v>
      </c>
      <c r="E77" s="98">
        <f>IFERROR(E75/E74/1000,)</f>
        <v>137.66696023190599</v>
      </c>
      <c r="F77" s="98">
        <f>IFERROR(F75/F74/1000,)</f>
        <v>139.629501183245</v>
      </c>
      <c r="G77" s="98">
        <f>IFERROR(((E77/F77)-1)*100,IF(E77+F77&lt;&gt;0,100,0))</f>
        <v>-1.4055346002872504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224</v>
      </c>
      <c r="C80" s="66">
        <v>259</v>
      </c>
      <c r="D80" s="98">
        <f>IFERROR(((B80/C80)-1)*100,IF(B80+C80&lt;&gt;0,100,0))</f>
        <v>-13.513513513513509</v>
      </c>
      <c r="E80" s="66">
        <v>5602</v>
      </c>
      <c r="F80" s="66">
        <v>4022</v>
      </c>
      <c r="G80" s="98">
        <f>IFERROR(((E80/F80)-1)*100,IF(E80+F80&lt;&gt;0,100,0))</f>
        <v>39.28393833913475</v>
      </c>
    </row>
    <row r="81" spans="1:7" s="16" customFormat="1" ht="12" x14ac:dyDescent="0.2">
      <c r="A81" s="79" t="s">
        <v>54</v>
      </c>
      <c r="B81" s="67">
        <v>21261690.274</v>
      </c>
      <c r="C81" s="66">
        <v>21365597.602000002</v>
      </c>
      <c r="D81" s="98">
        <f>IFERROR(((B81/C81)-1)*100,IF(B81+C81&lt;&gt;0,100,0))</f>
        <v>-0.48633008041991665</v>
      </c>
      <c r="E81" s="66">
        <v>468739195.71700001</v>
      </c>
      <c r="F81" s="66">
        <v>300143172.55299997</v>
      </c>
      <c r="G81" s="98">
        <f>IFERROR(((E81/F81)-1)*100,IF(E81+F81&lt;&gt;0,100,0))</f>
        <v>56.171866822734053</v>
      </c>
    </row>
    <row r="82" spans="1:7" s="16" customFormat="1" ht="12" x14ac:dyDescent="0.2">
      <c r="A82" s="79" t="s">
        <v>55</v>
      </c>
      <c r="B82" s="67">
        <v>4540108.2379401904</v>
      </c>
      <c r="C82" s="66">
        <v>4400963.16448987</v>
      </c>
      <c r="D82" s="98">
        <f>IFERROR(((B82/C82)-1)*100,IF(B82+C82&lt;&gt;0,100,0))</f>
        <v>3.1616959344954898</v>
      </c>
      <c r="E82" s="66">
        <v>137658641.86629099</v>
      </c>
      <c r="F82" s="66">
        <v>96439149.6908672</v>
      </c>
      <c r="G82" s="98">
        <f>IFERROR(((E82/F82)-1)*100,IF(E82+F82&lt;&gt;0,100,0))</f>
        <v>42.741451275287723</v>
      </c>
    </row>
    <row r="83" spans="1:7" s="32" customFormat="1" x14ac:dyDescent="0.2">
      <c r="A83" s="79" t="s">
        <v>94</v>
      </c>
      <c r="B83" s="98">
        <f>IFERROR(B81/B80/1000,)</f>
        <v>94.918260151785717</v>
      </c>
      <c r="C83" s="98">
        <f>IFERROR(C81/C80/1000,)</f>
        <v>82.492654833976829</v>
      </c>
      <c r="D83" s="98">
        <f>IFERROR(((B83/C83)-1)*100,IF(B83+C83&lt;&gt;0,100,0))</f>
        <v>15.062680844514498</v>
      </c>
      <c r="E83" s="98">
        <f>IFERROR(E81/E80/1000,)</f>
        <v>83.673544397893608</v>
      </c>
      <c r="F83" s="98">
        <f>IFERROR(F81/F80/1000,)</f>
        <v>74.62535369293883</v>
      </c>
      <c r="G83" s="98">
        <f>IFERROR(((E83/F83)-1)*100,IF(E83+F83&lt;&gt;0,100,0))</f>
        <v>12.124821199756575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11433</v>
      </c>
      <c r="C86" s="64">
        <f>C68+C74+C80</f>
        <v>11669</v>
      </c>
      <c r="D86" s="98">
        <f>IFERROR(((B86/C86)-1)*100,IF(B86+C86&lt;&gt;0,100,0))</f>
        <v>-2.0224526523266784</v>
      </c>
      <c r="E86" s="64">
        <f>E68+E74+E80</f>
        <v>243643</v>
      </c>
      <c r="F86" s="64">
        <f>F68+F74+F80</f>
        <v>212783</v>
      </c>
      <c r="G86" s="98">
        <f>IFERROR(((E86/F86)-1)*100,IF(E86+F86&lt;&gt;0,100,0))</f>
        <v>14.503038306631645</v>
      </c>
    </row>
    <row r="87" spans="1:7" s="62" customFormat="1" ht="12" x14ac:dyDescent="0.2">
      <c r="A87" s="79" t="s">
        <v>54</v>
      </c>
      <c r="B87" s="64">
        <f t="shared" ref="B87:C87" si="1">B69+B75+B81</f>
        <v>589125049.44300008</v>
      </c>
      <c r="C87" s="64">
        <f t="shared" si="1"/>
        <v>946728599.67400002</v>
      </c>
      <c r="D87" s="98">
        <f>IFERROR(((B87/C87)-1)*100,IF(B87+C87&lt;&gt;0,100,0))</f>
        <v>-37.77255174863614</v>
      </c>
      <c r="E87" s="64">
        <f t="shared" ref="E87:F87" si="2">E69+E75+E81</f>
        <v>16108831371.424999</v>
      </c>
      <c r="F87" s="64">
        <f t="shared" si="2"/>
        <v>15670664664.005999</v>
      </c>
      <c r="G87" s="98">
        <f>IFERROR(((E87/F87)-1)*100,IF(E87+F87&lt;&gt;0,100,0))</f>
        <v>2.7960952315279064</v>
      </c>
    </row>
    <row r="88" spans="1:7" s="62" customFormat="1" ht="12" x14ac:dyDescent="0.2">
      <c r="A88" s="79" t="s">
        <v>55</v>
      </c>
      <c r="B88" s="64">
        <f t="shared" ref="B88:C88" si="3">B70+B76+B82</f>
        <v>567861391.20097017</v>
      </c>
      <c r="C88" s="64">
        <f t="shared" si="3"/>
        <v>927271648.58297992</v>
      </c>
      <c r="D88" s="98">
        <f>IFERROR(((B88/C88)-1)*100,IF(B88+C88&lt;&gt;0,100,0))</f>
        <v>-38.759974806869849</v>
      </c>
      <c r="E88" s="64">
        <f t="shared" ref="E88:F88" si="4">E70+E76+E82</f>
        <v>15411830019.199932</v>
      </c>
      <c r="F88" s="64">
        <f t="shared" si="4"/>
        <v>15280231513.536076</v>
      </c>
      <c r="G88" s="98">
        <f>IFERROR(((E88/F88)-1)*100,IF(E88+F88&lt;&gt;0,100,0))</f>
        <v>0.86123371591118048</v>
      </c>
    </row>
    <row r="89" spans="1:7" s="63" customFormat="1" x14ac:dyDescent="0.2">
      <c r="A89" s="79" t="s">
        <v>95</v>
      </c>
      <c r="B89" s="98">
        <f>IFERROR((B75/B87)*100,IF(B75+B87&lt;&gt;0,100,0))</f>
        <v>57.132580227275767</v>
      </c>
      <c r="C89" s="98">
        <f>IFERROR((C75/C87)*100,IF(C75+C87&lt;&gt;0,100,0))</f>
        <v>60.106375850053197</v>
      </c>
      <c r="D89" s="98">
        <f>IFERROR(((B89/C89)-1)*100,IF(B89+C89&lt;&gt;0,100,0))</f>
        <v>-4.9475543662724437</v>
      </c>
      <c r="E89" s="98">
        <f>IFERROR((E75/E87)*100,IF(E75+E87&lt;&gt;0,100,0))</f>
        <v>62.168277705324947</v>
      </c>
      <c r="F89" s="98">
        <f>IFERROR((F75/F87)*100,IF(F75+F87&lt;&gt;0,100,0))</f>
        <v>70.79280768473825</v>
      </c>
      <c r="G89" s="98">
        <f>IFERROR(((E89/F89)-1)*100,IF(E89+F89&lt;&gt;0,100,0))</f>
        <v>-12.182777123095523</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30996770.872000001</v>
      </c>
      <c r="C95" s="129">
        <v>52041088.884999998</v>
      </c>
      <c r="D95" s="65">
        <f>B95-C95</f>
        <v>-21044318.012999997</v>
      </c>
      <c r="E95" s="129">
        <v>705859472.551</v>
      </c>
      <c r="F95" s="129">
        <v>615962997.648</v>
      </c>
      <c r="G95" s="80">
        <f>E95-F95</f>
        <v>89896474.902999997</v>
      </c>
    </row>
    <row r="96" spans="1:7" s="16" customFormat="1" ht="13.5" x14ac:dyDescent="0.2">
      <c r="A96" s="79" t="s">
        <v>88</v>
      </c>
      <c r="B96" s="66">
        <v>26919458.307</v>
      </c>
      <c r="C96" s="129">
        <v>60733636.184</v>
      </c>
      <c r="D96" s="65">
        <f>B96-C96</f>
        <v>-33814177.877000004</v>
      </c>
      <c r="E96" s="129">
        <v>768799761.62899995</v>
      </c>
      <c r="F96" s="129">
        <v>605497952.49899995</v>
      </c>
      <c r="G96" s="80">
        <f>E96-F96</f>
        <v>163301809.13</v>
      </c>
    </row>
    <row r="97" spans="1:7" s="28" customFormat="1" ht="12" x14ac:dyDescent="0.2">
      <c r="A97" s="81" t="s">
        <v>16</v>
      </c>
      <c r="B97" s="65">
        <f>B95-B96</f>
        <v>4077312.5650000013</v>
      </c>
      <c r="C97" s="65">
        <f>C95-C96</f>
        <v>-8692547.2990000024</v>
      </c>
      <c r="D97" s="82"/>
      <c r="E97" s="65">
        <f>E95-E96</f>
        <v>-62940289.077999949</v>
      </c>
      <c r="F97" s="82">
        <f>F95-F96</f>
        <v>10465045.149000049</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709.11187250097396</v>
      </c>
      <c r="C104" s="130">
        <v>661.80303962282596</v>
      </c>
      <c r="D104" s="98">
        <f>IFERROR(((B104/C104)-1)*100,IF(B104+C104&lt;&gt;0,100,0))</f>
        <v>7.14847621508512</v>
      </c>
      <c r="E104" s="84"/>
      <c r="F104" s="131">
        <v>721.31644880439603</v>
      </c>
      <c r="G104" s="131">
        <v>709.11187250097396</v>
      </c>
    </row>
    <row r="105" spans="1:7" s="16" customFormat="1" ht="12" x14ac:dyDescent="0.2">
      <c r="A105" s="79" t="s">
        <v>50</v>
      </c>
      <c r="B105" s="131">
        <v>701.20245352872303</v>
      </c>
      <c r="C105" s="130">
        <v>654.71626909357099</v>
      </c>
      <c r="D105" s="98">
        <f>IFERROR(((B105/C105)-1)*100,IF(B105+C105&lt;&gt;0,100,0))</f>
        <v>7.1002030390218351</v>
      </c>
      <c r="E105" s="84"/>
      <c r="F105" s="131">
        <v>713.18390927908501</v>
      </c>
      <c r="G105" s="131">
        <v>701.20245352872303</v>
      </c>
    </row>
    <row r="106" spans="1:7" s="16" customFormat="1" ht="12" x14ac:dyDescent="0.2">
      <c r="A106" s="79" t="s">
        <v>51</v>
      </c>
      <c r="B106" s="131">
        <v>740.14357979558497</v>
      </c>
      <c r="C106" s="130">
        <v>689.43707862784299</v>
      </c>
      <c r="D106" s="98">
        <f>IFERROR(((B106/C106)-1)*100,IF(B106+C106&lt;&gt;0,100,0))</f>
        <v>7.3547685118213968</v>
      </c>
      <c r="E106" s="84"/>
      <c r="F106" s="131">
        <v>753.426192633607</v>
      </c>
      <c r="G106" s="131">
        <v>740.14357979558497</v>
      </c>
    </row>
    <row r="107" spans="1:7" s="28" customFormat="1" ht="12" x14ac:dyDescent="0.2">
      <c r="A107" s="81" t="s">
        <v>52</v>
      </c>
      <c r="B107" s="85"/>
      <c r="C107" s="84"/>
      <c r="D107" s="86"/>
      <c r="E107" s="84"/>
      <c r="F107" s="71"/>
      <c r="G107" s="71"/>
    </row>
    <row r="108" spans="1:7" s="16" customFormat="1" ht="12" x14ac:dyDescent="0.2">
      <c r="A108" s="79" t="s">
        <v>56</v>
      </c>
      <c r="B108" s="131">
        <v>565.93914000709401</v>
      </c>
      <c r="C108" s="130">
        <v>511.01080192880301</v>
      </c>
      <c r="D108" s="98">
        <f>IFERROR(((B108/C108)-1)*100,IF(B108+C108&lt;&gt;0,100,0))</f>
        <v>10.748958313789991</v>
      </c>
      <c r="E108" s="84"/>
      <c r="F108" s="131">
        <v>566.75040194379005</v>
      </c>
      <c r="G108" s="131">
        <v>564.84072905097605</v>
      </c>
    </row>
    <row r="109" spans="1:7" s="16" customFormat="1" ht="12" x14ac:dyDescent="0.2">
      <c r="A109" s="79" t="s">
        <v>57</v>
      </c>
      <c r="B109" s="131">
        <v>727.86917530467099</v>
      </c>
      <c r="C109" s="130">
        <v>642.21720432063</v>
      </c>
      <c r="D109" s="98">
        <f>IFERROR(((B109/C109)-1)*100,IF(B109+C109&lt;&gt;0,100,0))</f>
        <v>13.336916296823276</v>
      </c>
      <c r="E109" s="84"/>
      <c r="F109" s="131">
        <v>736.21610555641701</v>
      </c>
      <c r="G109" s="131">
        <v>726.60337805931795</v>
      </c>
    </row>
    <row r="110" spans="1:7" s="16" customFormat="1" ht="12" x14ac:dyDescent="0.2">
      <c r="A110" s="79" t="s">
        <v>59</v>
      </c>
      <c r="B110" s="131">
        <v>812.17543195474002</v>
      </c>
      <c r="C110" s="130">
        <v>738.74302307835501</v>
      </c>
      <c r="D110" s="98">
        <f>IFERROR(((B110/C110)-1)*100,IF(B110+C110&lt;&gt;0,100,0))</f>
        <v>9.9401830653358836</v>
      </c>
      <c r="E110" s="84"/>
      <c r="F110" s="131">
        <v>827.48908519753195</v>
      </c>
      <c r="G110" s="131">
        <v>812.17543195474002</v>
      </c>
    </row>
    <row r="111" spans="1:7" s="16" customFormat="1" ht="12" x14ac:dyDescent="0.2">
      <c r="A111" s="79" t="s">
        <v>58</v>
      </c>
      <c r="B111" s="131">
        <v>733.587802287763</v>
      </c>
      <c r="C111" s="130">
        <v>713.82302714633204</v>
      </c>
      <c r="D111" s="98">
        <f>IFERROR(((B111/C111)-1)*100,IF(B111+C111&lt;&gt;0,100,0))</f>
        <v>2.7688620834277478</v>
      </c>
      <c r="E111" s="84"/>
      <c r="F111" s="131">
        <v>749.71817739609605</v>
      </c>
      <c r="G111" s="131">
        <v>733.587802287763</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4">
        <v>0</v>
      </c>
      <c r="C119" s="66">
        <v>0</v>
      </c>
      <c r="D119" s="98">
        <f>IFERROR(((B119/C119)-1)*100,IF(B119+C119&lt;&gt;0,100,0))</f>
        <v>0</v>
      </c>
      <c r="E119" s="78">
        <v>0</v>
      </c>
      <c r="F119" s="66">
        <v>0</v>
      </c>
      <c r="G119" s="98">
        <f>IFERROR(((E119/F119)-1)*100,IF(E119+F119&lt;&gt;0,100,0))</f>
        <v>0</v>
      </c>
    </row>
    <row r="120" spans="1:7" s="16" customFormat="1" ht="12" x14ac:dyDescent="0.2">
      <c r="A120" s="79" t="s">
        <v>72</v>
      </c>
      <c r="B120" s="67">
        <v>143</v>
      </c>
      <c r="C120" s="66">
        <v>93</v>
      </c>
      <c r="D120" s="98">
        <f>IFERROR(((B120/C120)-1)*100,IF(B120+C120&lt;&gt;0,100,0))</f>
        <v>53.763440860215049</v>
      </c>
      <c r="E120" s="66">
        <v>7679</v>
      </c>
      <c r="F120" s="66">
        <v>4968</v>
      </c>
      <c r="G120" s="98">
        <f>IFERROR(((E120/F120)-1)*100,IF(E120+F120&lt;&gt;0,100,0))</f>
        <v>54.56924315619969</v>
      </c>
    </row>
    <row r="121" spans="1:7" s="16" customFormat="1" ht="12" x14ac:dyDescent="0.2">
      <c r="A121" s="79" t="s">
        <v>74</v>
      </c>
      <c r="B121" s="67">
        <v>5</v>
      </c>
      <c r="C121" s="66">
        <v>0</v>
      </c>
      <c r="D121" s="98">
        <f>IFERROR(((B121/C121)-1)*100,IF(B121+C121&lt;&gt;0,100,0))</f>
        <v>100</v>
      </c>
      <c r="E121" s="66">
        <v>212</v>
      </c>
      <c r="F121" s="66">
        <v>184</v>
      </c>
      <c r="G121" s="98">
        <f>IFERROR(((E121/F121)-1)*100,IF(E121+F121&lt;&gt;0,100,0))</f>
        <v>15.217391304347828</v>
      </c>
    </row>
    <row r="122" spans="1:7" s="28" customFormat="1" ht="12" x14ac:dyDescent="0.2">
      <c r="A122" s="81" t="s">
        <v>34</v>
      </c>
      <c r="B122" s="82">
        <f>SUM(B119:B121)</f>
        <v>148</v>
      </c>
      <c r="C122" s="82">
        <f>SUM(C119:C121)</f>
        <v>93</v>
      </c>
      <c r="D122" s="98">
        <f>IFERROR(((B122/C122)-1)*100,IF(B122+C122&lt;&gt;0,100,0))</f>
        <v>59.139784946236553</v>
      </c>
      <c r="E122" s="82">
        <f>SUM(E119:E121)</f>
        <v>7891</v>
      </c>
      <c r="F122" s="82">
        <f>SUM(F119:F121)</f>
        <v>5152</v>
      </c>
      <c r="G122" s="98">
        <f>IFERROR(((E122/F122)-1)*100,IF(E122+F122&lt;&gt;0,100,0))</f>
        <v>53.163819875776412</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40</v>
      </c>
      <c r="C125" s="66">
        <v>0</v>
      </c>
      <c r="D125" s="98">
        <f>IFERROR(((B125/C125)-1)*100,IF(B125+C125&lt;&gt;0,100,0))</f>
        <v>100</v>
      </c>
      <c r="E125" s="66">
        <v>758</v>
      </c>
      <c r="F125" s="66">
        <v>637</v>
      </c>
      <c r="G125" s="98">
        <f>IFERROR(((E125/F125)-1)*100,IF(E125+F125&lt;&gt;0,100,0))</f>
        <v>18.995290423861853</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40</v>
      </c>
      <c r="C127" s="82">
        <f>SUM(C125:C126)</f>
        <v>0</v>
      </c>
      <c r="D127" s="98">
        <f>IFERROR(((B127/C127)-1)*100,IF(B127+C127&lt;&gt;0,100,0))</f>
        <v>100</v>
      </c>
      <c r="E127" s="82">
        <f>SUM(E125:E126)</f>
        <v>758</v>
      </c>
      <c r="F127" s="82">
        <f>SUM(F125:F126)</f>
        <v>637</v>
      </c>
      <c r="G127" s="98">
        <f>IFERROR(((E127/F127)-1)*100,IF(E127+F127&lt;&gt;0,100,0))</f>
        <v>18.995290423861853</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4">
        <v>0</v>
      </c>
      <c r="C130" s="66">
        <v>0</v>
      </c>
      <c r="D130" s="98">
        <f>IFERROR(((B130/C130)-1)*100,IF(B130+C130&lt;&gt;0,100,0))</f>
        <v>0</v>
      </c>
      <c r="E130" s="78">
        <v>0</v>
      </c>
      <c r="F130" s="66">
        <v>0</v>
      </c>
      <c r="G130" s="98">
        <f>IFERROR(((E130/F130)-1)*100,IF(E130+F130&lt;&gt;0,100,0))</f>
        <v>0</v>
      </c>
    </row>
    <row r="131" spans="1:7" s="16" customFormat="1" ht="12" x14ac:dyDescent="0.2">
      <c r="A131" s="79" t="s">
        <v>72</v>
      </c>
      <c r="B131" s="67">
        <v>35031</v>
      </c>
      <c r="C131" s="66">
        <v>21004</v>
      </c>
      <c r="D131" s="98">
        <f>IFERROR(((B131/C131)-1)*100,IF(B131+C131&lt;&gt;0,100,0))</f>
        <v>66.782517615692257</v>
      </c>
      <c r="E131" s="66">
        <v>6313169</v>
      </c>
      <c r="F131" s="66">
        <v>4831742</v>
      </c>
      <c r="G131" s="98">
        <f>IFERROR(((E131/F131)-1)*100,IF(E131+F131&lt;&gt;0,100,0))</f>
        <v>30.660308435342777</v>
      </c>
    </row>
    <row r="132" spans="1:7" s="16" customFormat="1" ht="12" x14ac:dyDescent="0.2">
      <c r="A132" s="79" t="s">
        <v>74</v>
      </c>
      <c r="B132" s="67">
        <v>18</v>
      </c>
      <c r="C132" s="66">
        <v>0</v>
      </c>
      <c r="D132" s="98">
        <f>IFERROR(((B132/C132)-1)*100,IF(B132+C132&lt;&gt;0,100,0))</f>
        <v>100</v>
      </c>
      <c r="E132" s="66">
        <v>13028</v>
      </c>
      <c r="F132" s="66">
        <v>10210</v>
      </c>
      <c r="G132" s="98">
        <f>IFERROR(((E132/F132)-1)*100,IF(E132+F132&lt;&gt;0,100,0))</f>
        <v>27.600391772771783</v>
      </c>
    </row>
    <row r="133" spans="1:7" s="16" customFormat="1" ht="12" x14ac:dyDescent="0.2">
      <c r="A133" s="81" t="s">
        <v>34</v>
      </c>
      <c r="B133" s="82">
        <f>SUM(B130:B132)</f>
        <v>35049</v>
      </c>
      <c r="C133" s="82">
        <f>SUM(C130:C132)</f>
        <v>21004</v>
      </c>
      <c r="D133" s="98">
        <f>IFERROR(((B133/C133)-1)*100,IF(B133+C133&lt;&gt;0,100,0))</f>
        <v>66.86821557798514</v>
      </c>
      <c r="E133" s="82">
        <f>SUM(E130:E132)</f>
        <v>6326197</v>
      </c>
      <c r="F133" s="82">
        <f>SUM(F130:F132)</f>
        <v>4841952</v>
      </c>
      <c r="G133" s="98">
        <f>IFERROR(((E133/F133)-1)*100,IF(E133+F133&lt;&gt;0,100,0))</f>
        <v>30.653856130750579</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13800</v>
      </c>
      <c r="C136" s="66">
        <v>0</v>
      </c>
      <c r="D136" s="98">
        <f>IFERROR(((B136/C136)-1)*100,)</f>
        <v>0</v>
      </c>
      <c r="E136" s="66">
        <v>412601</v>
      </c>
      <c r="F136" s="66">
        <v>473440</v>
      </c>
      <c r="G136" s="98">
        <f>IFERROR(((E136/F136)-1)*100,)</f>
        <v>-12.85041399121325</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13800</v>
      </c>
      <c r="C138" s="82">
        <f>SUM(C136:C137)</f>
        <v>0</v>
      </c>
      <c r="D138" s="98">
        <f>IFERROR(((B138/C138)-1)*100,)</f>
        <v>0</v>
      </c>
      <c r="E138" s="82">
        <f>SUM(E136:E137)</f>
        <v>412601</v>
      </c>
      <c r="F138" s="82">
        <f>SUM(F136:F137)</f>
        <v>473440</v>
      </c>
      <c r="G138" s="98">
        <f>IFERROR(((E138/F138)-1)*100,)</f>
        <v>-12.85041399121325</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4">
        <v>0</v>
      </c>
      <c r="C141" s="66">
        <v>0</v>
      </c>
      <c r="D141" s="98">
        <f>IFERROR(((B141/C141)-1)*100,IF(B141+C141&lt;&gt;0,100,0))</f>
        <v>0</v>
      </c>
      <c r="E141" s="78">
        <v>0</v>
      </c>
      <c r="F141" s="66">
        <v>0</v>
      </c>
      <c r="G141" s="98">
        <f>IFERROR(((E141/F141)-1)*100,IF(E141+F141&lt;&gt;0,100,0))</f>
        <v>0</v>
      </c>
    </row>
    <row r="142" spans="1:7" s="32" customFormat="1" x14ac:dyDescent="0.2">
      <c r="A142" s="79" t="s">
        <v>72</v>
      </c>
      <c r="B142" s="67">
        <v>3547740.5034699999</v>
      </c>
      <c r="C142" s="66">
        <v>1889828.8795100001</v>
      </c>
      <c r="D142" s="98">
        <f>IFERROR(((B142/C142)-1)*100,IF(B142+C142&lt;&gt;0,100,0))</f>
        <v>87.728134644120132</v>
      </c>
      <c r="E142" s="66">
        <v>588444410.29054999</v>
      </c>
      <c r="F142" s="66">
        <v>476700403.96328998</v>
      </c>
      <c r="G142" s="98">
        <f>IFERROR(((E142/F142)-1)*100,IF(E142+F142&lt;&gt;0,100,0))</f>
        <v>23.44113942388546</v>
      </c>
    </row>
    <row r="143" spans="1:7" s="32" customFormat="1" x14ac:dyDescent="0.2">
      <c r="A143" s="79" t="s">
        <v>74</v>
      </c>
      <c r="B143" s="67">
        <v>128595.15</v>
      </c>
      <c r="C143" s="66">
        <v>0</v>
      </c>
      <c r="D143" s="98">
        <f>IFERROR(((B143/C143)-1)*100,IF(B143+C143&lt;&gt;0,100,0))</f>
        <v>100</v>
      </c>
      <c r="E143" s="66">
        <v>64148151.729999997</v>
      </c>
      <c r="F143" s="66">
        <v>55182070.729999997</v>
      </c>
      <c r="G143" s="98">
        <f>IFERROR(((E143/F143)-1)*100,IF(E143+F143&lt;&gt;0,100,0))</f>
        <v>16.248177861737155</v>
      </c>
    </row>
    <row r="144" spans="1:7" s="16" customFormat="1" ht="12" x14ac:dyDescent="0.2">
      <c r="A144" s="81" t="s">
        <v>34</v>
      </c>
      <c r="B144" s="82">
        <f>SUM(B141:B143)</f>
        <v>3676335.6534699998</v>
      </c>
      <c r="C144" s="82">
        <f>SUM(C141:C143)</f>
        <v>1889828.8795100001</v>
      </c>
      <c r="D144" s="98">
        <f>IFERROR(((B144/C144)-1)*100,IF(B144+C144&lt;&gt;0,100,0))</f>
        <v>94.53272692198513</v>
      </c>
      <c r="E144" s="82">
        <f>SUM(E141:E143)</f>
        <v>652592562.02055001</v>
      </c>
      <c r="F144" s="82">
        <f>SUM(F141:F143)</f>
        <v>531882474.69329</v>
      </c>
      <c r="G144" s="98">
        <f>IFERROR(((E144/F144)-1)*100,IF(E144+F144&lt;&gt;0,100,0))</f>
        <v>22.694879615439014</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31466.6</v>
      </c>
      <c r="C147" s="66">
        <v>0</v>
      </c>
      <c r="D147" s="98">
        <f>IFERROR(((B147/C147)-1)*100,IF(B147+C147&lt;&gt;0,100,0))</f>
        <v>100</v>
      </c>
      <c r="E147" s="66">
        <v>671213.98282000003</v>
      </c>
      <c r="F147" s="66">
        <v>551728.46143000002</v>
      </c>
      <c r="G147" s="98">
        <f>IFERROR(((E147/F147)-1)*100,IF(E147+F147&lt;&gt;0,100,0))</f>
        <v>21.656581043564604</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31466.6</v>
      </c>
      <c r="C149" s="82">
        <f>SUM(C147:C148)</f>
        <v>0</v>
      </c>
      <c r="D149" s="98">
        <f>IFERROR(((B149/C149)-1)*100,IF(B149+C149&lt;&gt;0,100,0))</f>
        <v>100</v>
      </c>
      <c r="E149" s="82">
        <f>SUM(E147:E148)</f>
        <v>671213.98282000003</v>
      </c>
      <c r="F149" s="82">
        <f>SUM(F147:F148)</f>
        <v>551728.46143000002</v>
      </c>
      <c r="G149" s="98">
        <f>IFERROR(((E149/F149)-1)*100,IF(E149+F149&lt;&gt;0,100,0))</f>
        <v>21.656581043564604</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4">
        <v>0</v>
      </c>
      <c r="C152" s="66">
        <v>0</v>
      </c>
      <c r="D152" s="98">
        <f>IFERROR(((B152/C152)-1)*100,IF(B152+C152&lt;&gt;0,100,0))</f>
        <v>0</v>
      </c>
      <c r="E152" s="78"/>
      <c r="F152" s="78"/>
      <c r="G152" s="65"/>
    </row>
    <row r="153" spans="1:7" s="16" customFormat="1" ht="12" x14ac:dyDescent="0.2">
      <c r="A153" s="79" t="s">
        <v>72</v>
      </c>
      <c r="B153" s="67">
        <v>923969</v>
      </c>
      <c r="C153" s="66">
        <v>780047</v>
      </c>
      <c r="D153" s="98">
        <f>IFERROR(((B153/C153)-1)*100,IF(B153+C153&lt;&gt;0,100,0))</f>
        <v>18.45042670505752</v>
      </c>
      <c r="E153" s="78"/>
      <c r="F153" s="78"/>
      <c r="G153" s="65"/>
    </row>
    <row r="154" spans="1:7" s="16" customFormat="1" ht="12" x14ac:dyDescent="0.2">
      <c r="A154" s="79" t="s">
        <v>74</v>
      </c>
      <c r="B154" s="67">
        <v>2424</v>
      </c>
      <c r="C154" s="66">
        <v>2448</v>
      </c>
      <c r="D154" s="98">
        <f>IFERROR(((B154/C154)-1)*100,IF(B154+C154&lt;&gt;0,100,0))</f>
        <v>-0.98039215686274161</v>
      </c>
      <c r="E154" s="78"/>
      <c r="F154" s="78"/>
      <c r="G154" s="65"/>
    </row>
    <row r="155" spans="1:7" s="28" customFormat="1" ht="12" x14ac:dyDescent="0.2">
      <c r="A155" s="81" t="s">
        <v>34</v>
      </c>
      <c r="B155" s="82">
        <f>SUM(B152:B154)</f>
        <v>926393</v>
      </c>
      <c r="C155" s="82">
        <f>SUM(C152:C154)</f>
        <v>782495</v>
      </c>
      <c r="D155" s="98">
        <f>IFERROR(((B155/C155)-1)*100,IF(B155+C155&lt;&gt;0,100,0))</f>
        <v>18.389638272449016</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282874</v>
      </c>
      <c r="C158" s="66">
        <v>114402</v>
      </c>
      <c r="D158" s="98">
        <f>IFERROR(((B158/C158)-1)*100,IF(B158+C158&lt;&gt;0,100,0))</f>
        <v>147.26315973496966</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282874</v>
      </c>
      <c r="C160" s="82">
        <f>SUM(C158:C159)</f>
        <v>114402</v>
      </c>
      <c r="D160" s="98">
        <f>IFERROR(((B160/C160)-1)*100,IF(B160+C160&lt;&gt;0,100,0))</f>
        <v>147.26315973496966</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7206</v>
      </c>
      <c r="C168" s="113">
        <v>12032</v>
      </c>
      <c r="D168" s="111">
        <f>IFERROR(((B168/C168)-1)*100,IF(B168+C168&lt;&gt;0,100,0))</f>
        <v>-40.109707446808507</v>
      </c>
      <c r="E168" s="113">
        <v>212865</v>
      </c>
      <c r="F168" s="113">
        <v>174631</v>
      </c>
      <c r="G168" s="111">
        <f>IFERROR(((E168/F168)-1)*100,IF(E168+F168&lt;&gt;0,100,0))</f>
        <v>21.894165411639399</v>
      </c>
    </row>
    <row r="169" spans="1:7" x14ac:dyDescent="0.2">
      <c r="A169" s="101" t="s">
        <v>32</v>
      </c>
      <c r="B169" s="112">
        <v>56658</v>
      </c>
      <c r="C169" s="113">
        <v>72362</v>
      </c>
      <c r="D169" s="111">
        <f t="shared" ref="D169:D171" si="5">IFERROR(((B169/C169)-1)*100,IF(B169+C169&lt;&gt;0,100,0))</f>
        <v>-21.701998286393408</v>
      </c>
      <c r="E169" s="113">
        <v>1310367</v>
      </c>
      <c r="F169" s="113">
        <v>1252970</v>
      </c>
      <c r="G169" s="111">
        <f>IFERROR(((E169/F169)-1)*100,IF(E169+F169&lt;&gt;0,100,0))</f>
        <v>4.5808758390065263</v>
      </c>
    </row>
    <row r="170" spans="1:7" x14ac:dyDescent="0.2">
      <c r="A170" s="101" t="s">
        <v>92</v>
      </c>
      <c r="B170" s="112">
        <v>15475109</v>
      </c>
      <c r="C170" s="113">
        <v>18611816</v>
      </c>
      <c r="D170" s="111">
        <f t="shared" si="5"/>
        <v>-16.853309746883383</v>
      </c>
      <c r="E170" s="113">
        <v>344723674</v>
      </c>
      <c r="F170" s="113">
        <v>314173412</v>
      </c>
      <c r="G170" s="111">
        <f>IFERROR(((E170/F170)-1)*100,IF(E170+F170&lt;&gt;0,100,0))</f>
        <v>9.7240125462940252</v>
      </c>
    </row>
    <row r="171" spans="1:7" x14ac:dyDescent="0.2">
      <c r="A171" s="101" t="s">
        <v>93</v>
      </c>
      <c r="B171" s="112">
        <v>146460</v>
      </c>
      <c r="C171" s="113">
        <v>112833</v>
      </c>
      <c r="D171" s="111">
        <f t="shared" si="5"/>
        <v>29.802451410491603</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309</v>
      </c>
      <c r="C174" s="113">
        <v>537</v>
      </c>
      <c r="D174" s="111">
        <f t="shared" ref="D174:D177" si="6">IFERROR(((B174/C174)-1)*100,IF(B174+C174&lt;&gt;0,100,0))</f>
        <v>-42.458100558659218</v>
      </c>
      <c r="E174" s="113">
        <v>9868</v>
      </c>
      <c r="F174" s="113">
        <v>16294</v>
      </c>
      <c r="G174" s="111">
        <f t="shared" ref="G174" si="7">IFERROR(((E174/F174)-1)*100,IF(E174+F174&lt;&gt;0,100,0))</f>
        <v>-39.437829876027983</v>
      </c>
    </row>
    <row r="175" spans="1:7" x14ac:dyDescent="0.2">
      <c r="A175" s="101" t="s">
        <v>32</v>
      </c>
      <c r="B175" s="112">
        <v>6962</v>
      </c>
      <c r="C175" s="113">
        <v>5120</v>
      </c>
      <c r="D175" s="111">
        <f t="shared" si="6"/>
        <v>35.976562500000007</v>
      </c>
      <c r="E175" s="113">
        <v>114200</v>
      </c>
      <c r="F175" s="113">
        <v>169289</v>
      </c>
      <c r="G175" s="111">
        <f t="shared" ref="G175" si="8">IFERROR(((E175/F175)-1)*100,IF(E175+F175&lt;&gt;0,100,0))</f>
        <v>-32.541393711345691</v>
      </c>
    </row>
    <row r="176" spans="1:7" x14ac:dyDescent="0.2">
      <c r="A176" s="101" t="s">
        <v>92</v>
      </c>
      <c r="B176" s="112">
        <v>49523</v>
      </c>
      <c r="C176" s="113">
        <v>44988</v>
      </c>
      <c r="D176" s="111">
        <f t="shared" si="6"/>
        <v>10.080465902018322</v>
      </c>
      <c r="E176" s="113">
        <v>926508</v>
      </c>
      <c r="F176" s="113">
        <v>3191665</v>
      </c>
      <c r="G176" s="111">
        <f t="shared" ref="G176" si="9">IFERROR(((E176/F176)-1)*100,IF(E176+F176&lt;&gt;0,100,0))</f>
        <v>-70.971013561886977</v>
      </c>
    </row>
    <row r="177" spans="1:7" x14ac:dyDescent="0.2">
      <c r="A177" s="101" t="s">
        <v>93</v>
      </c>
      <c r="B177" s="112">
        <v>47658</v>
      </c>
      <c r="C177" s="113">
        <v>62154</v>
      </c>
      <c r="D177" s="111">
        <f t="shared" si="6"/>
        <v>-23.322714547736268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2020-06-09T08:00:00+00:00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9A2D06EE-32A4-440A-A0CD-5DB3AB1BFAAA}"/>
</file>

<file path=customXml/itemProps2.xml><?xml version="1.0" encoding="utf-8"?>
<ds:datastoreItem xmlns:ds="http://schemas.openxmlformats.org/officeDocument/2006/customXml" ds:itemID="{6E8F4BAF-9A7D-4900-A703-6E27A8ADCB12}"/>
</file>

<file path=customXml/itemProps3.xml><?xml version="1.0" encoding="utf-8"?>
<ds:datastoreItem xmlns:ds="http://schemas.openxmlformats.org/officeDocument/2006/customXml" ds:itemID="{0276270A-15A1-4F9F-AB68-8A2C8752AB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2020-06-09T08:22:23Z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