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<sst xmlns="http://schemas.openxmlformats.org/spreadsheetml/2006/main" count="265" uniqueCount="100">
  <si>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</si>
  <si>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</si>
  <si>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</si>
  <si>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</si>
  <si>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</si>
  <si>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</si>
  <si>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</si>
  <si>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</si>
  <si>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</si>
  <si>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</si>
  <si>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</si>
  <si>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</si>
  <si>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</si>
  <si>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</si>
  <si>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</si>
  <si>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</si>
  <si>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</si>
  <si>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</si>
  <si>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</si>
  <si>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</si>
  <si>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</si>
  <si>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</si>
  <si>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</si>
  <si>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</si>
  <si>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</si>
  <si>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</si>
  <si>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</si>
  <si>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</si>
  <si>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</si>
  <si>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</si>
  <si>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</si>
  <si>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</si>
  <si>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</si>
  <si>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</si>
  <si>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</si>
  <si>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</si>
  <si>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</si>
  <si>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</si>
  <si>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</si>
  <si>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</si>
  <si>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</si>
  <si>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</si>
  <si>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</si>
  <si>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</si>
  <si>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</si>
  <si>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</si>
  <si>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</si>
  <si>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</si>
  <si>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</si>
  <si>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</si>
  <si>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</si>
  <si>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</si>
  <si>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</si>
  <si>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</si>
  <si>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</si>
  <si>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</si>
  <si>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</si>
  <si>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</si>
  <si>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</si>
  <si>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</si>
  <si>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</si>
  <si>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</si>
  <si>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</si>
  <si>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</si>
  <si>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</si>
  <si>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</si>
  <si>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</si>
  <si>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</si>
  <si>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</si>
  <si>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</si>
  <si>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</si>
  <si>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</si>
  <si>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</si>
  <si>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</si>
  <si>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</si>
  <si>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</si>
  <si>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</si>
  <si>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</si>
  <si>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</si>
  <si>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</si>
  <si>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</si>
  <si>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</si>
  <si>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</si>
  <si>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</si>
  <si>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</si>
  <si>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</si>
  <si>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</si>
  <si>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</si>
  <si>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</si>
  <si>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</si>
  <si>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</si>
  <si>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</si>
  <si>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</si>
  <si>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</si>
  <si>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</si>
  <si>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</si>
  <si>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</si>
  <si>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12 June 2020</t>
  </si>
  <si>
    <t>12.06.2020</t>
  </si>
  <si>
    <t>14.06.2019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</si>
</sst>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2131329</v>
      </c>
      <c r="C11" s="67">
        <v>1517456</v>
      </c>
      <c r="D11" s="98">
        <f>IFERROR(((B11/C11)-1)*100,IF(B11+C11&lt;&gt;0,100,0))</f>
        <v>40.454088948872325</v>
      </c>
      <c r="E11" s="67">
        <v>45875736</v>
      </c>
      <c r="F11" s="67">
        <v>32558602</v>
      </c>
      <c r="G11" s="98">
        <f>IFERROR(((E11/F11)-1)*100,IF(E11+F11&lt;&gt;0,100,0))</f>
        <v>40.902044872811196</v>
      </c>
    </row>
    <row r="12" spans="1:7" s="16" customFormat="1" ht="12" x14ac:dyDescent="0.2">
      <c r="A12" s="64" t="s">
        <v>9</v>
      </c>
      <c r="B12" s="67">
        <v>2867572.571</v>
      </c>
      <c r="C12" s="67">
        <v>1420246.723</v>
      </c>
      <c r="D12" s="98">
        <f>IFERROR(((B12/C12)-1)*100,IF(B12+C12&lt;&gt;0,100,0))</f>
        <v>101.90664935616263</v>
      </c>
      <c r="E12" s="67">
        <v>54140238.57</v>
      </c>
      <c r="F12" s="67">
        <v>34646576.927000001</v>
      </c>
      <c r="G12" s="98">
        <f>IFERROR(((E12/F12)-1)*100,IF(E12+F12&lt;&gt;0,100,0))</f>
        <v>56.264322112031316</v>
      </c>
    </row>
    <row r="13" spans="1:7" s="16" customFormat="1" ht="12" x14ac:dyDescent="0.2">
      <c r="A13" s="64" t="s">
        <v>10</v>
      </c>
      <c r="B13" s="67">
        <v>135293515.979004</v>
      </c>
      <c r="C13" s="67">
        <v>95738879.074207693</v>
      </c>
      <c r="D13" s="98">
        <f>IFERROR(((B13/C13)-1)*100,IF(B13+C13&lt;&gt;0,100,0))</f>
        <v>41.315124312388598</v>
      </c>
      <c r="E13" s="67">
        <v>2746558402.7219901</v>
      </c>
      <c r="F13" s="67">
        <v>2208969276.8497</v>
      </c>
      <c r="G13" s="98">
        <f>IFERROR(((E13/F13)-1)*100,IF(E13+F13&lt;&gt;0,100,0))</f>
        <v>24.336650197279685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552</v>
      </c>
      <c r="C16" s="67">
        <v>572</v>
      </c>
      <c r="D16" s="98">
        <f>IFERROR(((B16/C16)-1)*100,IF(B16+C16&lt;&gt;0,100,0))</f>
        <v>-3.4965034965035002</v>
      </c>
      <c r="E16" s="67">
        <v>11343</v>
      </c>
      <c r="F16" s="67">
        <v>17965</v>
      </c>
      <c r="G16" s="98">
        <f>IFERROR(((E16/F16)-1)*100,IF(E16+F16&lt;&gt;0,100,0))</f>
        <v>-36.860562204286104</v>
      </c>
    </row>
    <row r="17" spans="1:7" s="16" customFormat="1" ht="12" x14ac:dyDescent="0.2">
      <c r="A17" s="64" t="s">
        <v>9</v>
      </c>
      <c r="B17" s="67">
        <v>296922.64399999997</v>
      </c>
      <c r="C17" s="67">
        <v>168458.85500000001</v>
      </c>
      <c r="D17" s="98">
        <f>IFERROR(((B17/C17)-1)*100,IF(B17+C17&lt;&gt;0,100,0))</f>
        <v>76.258258433491051</v>
      </c>
      <c r="E17" s="67">
        <v>5483332.7620000001</v>
      </c>
      <c r="F17" s="67">
        <v>3439977.5290000001</v>
      </c>
      <c r="G17" s="98">
        <f>IFERROR(((E17/F17)-1)*100,IF(E17+F17&lt;&gt;0,100,0))</f>
        <v>59.400249442734079</v>
      </c>
    </row>
    <row r="18" spans="1:7" s="16" customFormat="1" ht="12" x14ac:dyDescent="0.2">
      <c r="A18" s="64" t="s">
        <v>10</v>
      </c>
      <c r="B18" s="67">
        <v>11444389.424099101</v>
      </c>
      <c r="C18" s="67">
        <v>4892674.1975777</v>
      </c>
      <c r="D18" s="98">
        <f>IFERROR(((B18/C18)-1)*100,IF(B18+C18&lt;&gt;0,100,0))</f>
        <v>133.90867574556813</v>
      </c>
      <c r="E18" s="67">
        <v>183624469.27807999</v>
      </c>
      <c r="F18" s="67">
        <v>119756861.44582599</v>
      </c>
      <c r="G18" s="98">
        <f>IFERROR(((E18/F18)-1)*100,IF(E18+F18&lt;&gt;0,100,0))</f>
        <v>53.331063507493106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23227713.967069998</v>
      </c>
      <c r="C24" s="66">
        <v>18744394.468850002</v>
      </c>
      <c r="D24" s="65">
        <f>B24-C24</f>
        <v>4483319.4982199967</v>
      </c>
      <c r="E24" s="67">
        <v>450843533.66846001</v>
      </c>
      <c r="F24" s="67">
        <v>427387754.03046</v>
      </c>
      <c r="G24" s="65">
        <f>E24-F24</f>
        <v>23455779.638000011</v>
      </c>
    </row>
    <row r="25" spans="1:7" s="16" customFormat="1" ht="12" x14ac:dyDescent="0.2">
      <c r="A25" s="68" t="s">
        <v>15</v>
      </c>
      <c r="B25" s="66">
        <v>25164951.600779999</v>
      </c>
      <c r="C25" s="66">
        <v>15869195.57649</v>
      </c>
      <c r="D25" s="65">
        <f>B25-C25</f>
        <v>9295756.0242899992</v>
      </c>
      <c r="E25" s="67">
        <v>498883498.32558</v>
      </c>
      <c r="F25" s="67">
        <v>452697462.91060001</v>
      </c>
      <c r="G25" s="65">
        <f>E25-F25</f>
        <v>46186035.414979994</v>
      </c>
    </row>
    <row r="26" spans="1:7" s="28" customFormat="1" ht="12" x14ac:dyDescent="0.2">
      <c r="A26" s="69" t="s">
        <v>16</v>
      </c>
      <c r="B26" s="70">
        <f>B24-B25</f>
        <v>-1937237.6337100007</v>
      </c>
      <c r="C26" s="70">
        <f>C24-C25</f>
        <v>2875198.8923600018</v>
      </c>
      <c r="D26" s="70"/>
      <c r="E26" s="70">
        <f>E24-E25</f>
        <v>-48039964.657119989</v>
      </c>
      <c r="F26" s="70">
        <f>F24-F25</f>
        <v>-25309708.880140007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53639.63533107</v>
      </c>
      <c r="C33" s="126">
        <v>58193.776787640003</v>
      </c>
      <c r="D33" s="98">
        <f t="shared" ref="D33:D42" si="0">IFERROR(((B33/C33)-1)*100,IF(B33+C33&lt;&gt;0,100,0))</f>
        <v>-7.8258221204458351</v>
      </c>
      <c r="E33" s="64"/>
      <c r="F33" s="126">
        <v>54912.52</v>
      </c>
      <c r="G33" s="126">
        <v>52190.35</v>
      </c>
    </row>
    <row r="34" spans="1:7" s="16" customFormat="1" ht="12" x14ac:dyDescent="0.2">
      <c r="A34" s="64" t="s">
        <v>23</v>
      </c>
      <c r="B34" s="126">
        <v>57616.212897489997</v>
      </c>
      <c r="C34" s="126">
        <v>71890.659929489993</v>
      </c>
      <c r="D34" s="98">
        <f t="shared" si="0"/>
        <v>-19.855774096385126</v>
      </c>
      <c r="E34" s="64"/>
      <c r="F34" s="126">
        <v>60613.95</v>
      </c>
      <c r="G34" s="126">
        <v>56130.99</v>
      </c>
    </row>
    <row r="35" spans="1:7" s="16" customFormat="1" ht="12" x14ac:dyDescent="0.2">
      <c r="A35" s="64" t="s">
        <v>24</v>
      </c>
      <c r="B35" s="126">
        <v>36683.048513289999</v>
      </c>
      <c r="C35" s="126">
        <v>47827.369792700003</v>
      </c>
      <c r="D35" s="98">
        <f t="shared" si="0"/>
        <v>-23.301137670152595</v>
      </c>
      <c r="E35" s="64"/>
      <c r="F35" s="126">
        <v>37647.71</v>
      </c>
      <c r="G35" s="126">
        <v>35713.599999999999</v>
      </c>
    </row>
    <row r="36" spans="1:7" s="16" customFormat="1" ht="12" x14ac:dyDescent="0.2">
      <c r="A36" s="64" t="s">
        <v>25</v>
      </c>
      <c r="B36" s="126">
        <v>49247.689461950002</v>
      </c>
      <c r="C36" s="126">
        <v>52166.6846964</v>
      </c>
      <c r="D36" s="98">
        <f t="shared" si="0"/>
        <v>-5.5955160873994325</v>
      </c>
      <c r="E36" s="64"/>
      <c r="F36" s="126">
        <v>50381.17</v>
      </c>
      <c r="G36" s="126">
        <v>47848.93</v>
      </c>
    </row>
    <row r="37" spans="1:7" s="16" customFormat="1" ht="12" x14ac:dyDescent="0.2">
      <c r="A37" s="64" t="s">
        <v>79</v>
      </c>
      <c r="B37" s="126">
        <v>49390.312707800003</v>
      </c>
      <c r="C37" s="126">
        <v>47450.094100180002</v>
      </c>
      <c r="D37" s="98">
        <f t="shared" si="0"/>
        <v>4.0889668280186697</v>
      </c>
      <c r="E37" s="64"/>
      <c r="F37" s="126">
        <v>50977.19</v>
      </c>
      <c r="G37" s="126">
        <v>47926.55</v>
      </c>
    </row>
    <row r="38" spans="1:7" s="16" customFormat="1" ht="12" x14ac:dyDescent="0.2">
      <c r="A38" s="64" t="s">
        <v>26</v>
      </c>
      <c r="B38" s="126">
        <v>73339.605434450001</v>
      </c>
      <c r="C38" s="126">
        <v>72316.773066039998</v>
      </c>
      <c r="D38" s="98">
        <f t="shared" si="0"/>
        <v>1.4143777785493139</v>
      </c>
      <c r="E38" s="64"/>
      <c r="F38" s="126">
        <v>74264.52</v>
      </c>
      <c r="G38" s="126">
        <v>71601.36</v>
      </c>
    </row>
    <row r="39" spans="1:7" s="16" customFormat="1" ht="12" x14ac:dyDescent="0.2">
      <c r="A39" s="64" t="s">
        <v>27</v>
      </c>
      <c r="B39" s="126">
        <v>10775.02771303</v>
      </c>
      <c r="C39" s="126">
        <v>16875.703804569999</v>
      </c>
      <c r="D39" s="98">
        <f t="shared" si="0"/>
        <v>-36.150646883763841</v>
      </c>
      <c r="E39" s="64"/>
      <c r="F39" s="126">
        <v>11571.96</v>
      </c>
      <c r="G39" s="126">
        <v>10285.01</v>
      </c>
    </row>
    <row r="40" spans="1:7" s="16" customFormat="1" ht="12" x14ac:dyDescent="0.2">
      <c r="A40" s="64" t="s">
        <v>28</v>
      </c>
      <c r="B40" s="126">
        <v>70349.017466720004</v>
      </c>
      <c r="C40" s="126">
        <v>77684.503652309999</v>
      </c>
      <c r="D40" s="98">
        <f t="shared" si="0"/>
        <v>-9.4426633893693772</v>
      </c>
      <c r="E40" s="64"/>
      <c r="F40" s="126">
        <v>72010.259999999995</v>
      </c>
      <c r="G40" s="126">
        <v>68384.13</v>
      </c>
    </row>
    <row r="41" spans="1:7" s="16" customFormat="1" ht="12" x14ac:dyDescent="0.2">
      <c r="A41" s="64" t="s">
        <v>29</v>
      </c>
      <c r="B41" s="126">
        <v>4092.2919250199998</v>
      </c>
      <c r="C41" s="126">
        <v>1912.5821477300001</v>
      </c>
      <c r="D41" s="98">
        <f t="shared" si="0"/>
        <v>113.96685783546855</v>
      </c>
      <c r="E41" s="64"/>
      <c r="F41" s="126">
        <v>4258.53</v>
      </c>
      <c r="G41" s="126">
        <v>3703.15</v>
      </c>
    </row>
    <row r="42" spans="1:7" s="16" customFormat="1" ht="12" x14ac:dyDescent="0.2">
      <c r="A42" s="64" t="s">
        <v>78</v>
      </c>
      <c r="B42" s="126">
        <v>803.76969954000003</v>
      </c>
      <c r="C42" s="126">
        <v>852.90860991</v>
      </c>
      <c r="D42" s="98">
        <f t="shared" si="0"/>
        <v>-5.7613336058578657</v>
      </c>
      <c r="E42" s="64"/>
      <c r="F42" s="126">
        <v>827.93</v>
      </c>
      <c r="G42" s="126">
        <v>797.48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16705.9712943755</v>
      </c>
      <c r="D48" s="72"/>
      <c r="E48" s="127">
        <v>16356.8819432608</v>
      </c>
      <c r="F48" s="72"/>
      <c r="G48" s="98">
        <f>IFERROR(((C48/E48)-1)*100,IF(C48+E48&lt;&gt;0,100,0))</f>
        <v>2.1342047483477122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3906</v>
      </c>
      <c r="D54" s="75"/>
      <c r="E54" s="128">
        <v>1060105</v>
      </c>
      <c r="F54" s="128">
        <v>137113118.15000001</v>
      </c>
      <c r="G54" s="128">
        <v>11146396.08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6761</v>
      </c>
      <c r="C68" s="66">
        <v>5705</v>
      </c>
      <c r="D68" s="98">
        <f>IFERROR(((B68/C68)-1)*100,IF(B68+C68&lt;&gt;0,100,0))</f>
        <v>18.51007887817704</v>
      </c>
      <c r="E68" s="66">
        <v>172069</v>
      </c>
      <c r="F68" s="66">
        <v>135015</v>
      </c>
      <c r="G68" s="98">
        <f>IFERROR(((E68/F68)-1)*100,IF(E68+F68&lt;&gt;0,100,0))</f>
        <v>27.444358034292481</v>
      </c>
    </row>
    <row r="69" spans="1:7" s="16" customFormat="1" ht="12" x14ac:dyDescent="0.2">
      <c r="A69" s="79" t="s">
        <v>54</v>
      </c>
      <c r="B69" s="67">
        <v>226036873.359</v>
      </c>
      <c r="C69" s="66">
        <v>258045710.479</v>
      </c>
      <c r="D69" s="98">
        <f>IFERROR(((B69/C69)-1)*100,IF(B69+C69&lt;&gt;0,100,0))</f>
        <v>-12.404328310896261</v>
      </c>
      <c r="E69" s="66">
        <v>5851682407.4619999</v>
      </c>
      <c r="F69" s="66">
        <v>4534863703.4219999</v>
      </c>
      <c r="G69" s="98">
        <f>IFERROR(((E69/F69)-1)*100,IF(E69+F69&lt;&gt;0,100,0))</f>
        <v>29.037668828863161</v>
      </c>
    </row>
    <row r="70" spans="1:7" s="62" customFormat="1" ht="12" x14ac:dyDescent="0.2">
      <c r="A70" s="79" t="s">
        <v>55</v>
      </c>
      <c r="B70" s="67">
        <v>219643170.64612001</v>
      </c>
      <c r="C70" s="66">
        <v>251679943.78204</v>
      </c>
      <c r="D70" s="98">
        <f>IFERROR(((B70/C70)-1)*100,IF(B70+C70&lt;&gt;0,100,0))</f>
        <v>-12.729172080419925</v>
      </c>
      <c r="E70" s="66">
        <v>5630441837.2634296</v>
      </c>
      <c r="F70" s="66">
        <v>4582781664.6012497</v>
      </c>
      <c r="G70" s="98">
        <f>IFERROR(((E70/F70)-1)*100,IF(E70+F70&lt;&gt;0,100,0))</f>
        <v>22.860791749138176</v>
      </c>
    </row>
    <row r="71" spans="1:7" s="16" customFormat="1" ht="12" x14ac:dyDescent="0.2">
      <c r="A71" s="79" t="s">
        <v>94</v>
      </c>
      <c r="B71" s="98">
        <f>IFERROR(B69/B68/1000,)</f>
        <v>33.432461671202489</v>
      </c>
      <c r="C71" s="98">
        <f>IFERROR(C69/C68/1000,)</f>
        <v>45.231500522173533</v>
      </c>
      <c r="D71" s="98">
        <f>IFERROR(((B71/C71)-1)*100,IF(B71+C71&lt;&gt;0,100,0))</f>
        <v>-26.085888627963783</v>
      </c>
      <c r="E71" s="98">
        <f>IFERROR(E69/E68/1000,)</f>
        <v>34.007766695116494</v>
      </c>
      <c r="F71" s="98">
        <f>IFERROR(F69/F68/1000,)</f>
        <v>33.587851004866124</v>
      </c>
      <c r="G71" s="98">
        <f>IFERROR(((E71/F71)-1)*100,IF(E71+F71&lt;&gt;0,100,0))</f>
        <v>1.2502011223925358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2689</v>
      </c>
      <c r="C74" s="66">
        <v>3822</v>
      </c>
      <c r="D74" s="98">
        <f>IFERROR(((B74/C74)-1)*100,IF(B74+C74&lt;&gt;0,100,0))</f>
        <v>-29.644165358451069</v>
      </c>
      <c r="E74" s="66">
        <v>75381</v>
      </c>
      <c r="F74" s="66">
        <v>83273</v>
      </c>
      <c r="G74" s="98">
        <f>IFERROR(((E74/F74)-1)*100,IF(E74+F74&lt;&gt;0,100,0))</f>
        <v>-9.4772615373530442</v>
      </c>
    </row>
    <row r="75" spans="1:7" s="16" customFormat="1" ht="12" x14ac:dyDescent="0.2">
      <c r="A75" s="79" t="s">
        <v>54</v>
      </c>
      <c r="B75" s="67">
        <v>409876815.80000001</v>
      </c>
      <c r="C75" s="66">
        <v>630801508</v>
      </c>
      <c r="D75" s="98">
        <f>IFERROR(((B75/C75)-1)*100,IF(B75+C75&lt;&gt;0,100,0))</f>
        <v>-35.022854162231965</v>
      </c>
      <c r="E75" s="66">
        <v>10417927776.466999</v>
      </c>
      <c r="F75" s="66">
        <v>11724505006.51</v>
      </c>
      <c r="G75" s="98">
        <f>IFERROR(((E75/F75)-1)*100,IF(E75+F75&lt;&gt;0,100,0))</f>
        <v>-11.143986286137686</v>
      </c>
    </row>
    <row r="76" spans="1:7" s="16" customFormat="1" ht="12" x14ac:dyDescent="0.2">
      <c r="A76" s="79" t="s">
        <v>55</v>
      </c>
      <c r="B76" s="67">
        <v>399760957.67641997</v>
      </c>
      <c r="C76" s="66">
        <v>630315829.70876002</v>
      </c>
      <c r="D76" s="98">
        <f>IFERROR(((B76/C76)-1)*100,IF(B76+C76&lt;&gt;0,100,0))</f>
        <v>-36.577674423767661</v>
      </c>
      <c r="E76" s="66">
        <v>10255906974.3487</v>
      </c>
      <c r="F76" s="66">
        <v>11483006472.7348</v>
      </c>
      <c r="G76" s="98">
        <f>IFERROR(((E76/F76)-1)*100,IF(E76+F76&lt;&gt;0,100,0))</f>
        <v>-10.686221429028365</v>
      </c>
    </row>
    <row r="77" spans="1:7" s="16" customFormat="1" ht="12" x14ac:dyDescent="0.2">
      <c r="A77" s="79" t="s">
        <v>94</v>
      </c>
      <c r="B77" s="98">
        <f>IFERROR(B75/B74/1000,)</f>
        <v>152.42722789140944</v>
      </c>
      <c r="C77" s="98">
        <f>IFERROR(C75/C74/1000,)</f>
        <v>165.04487388801672</v>
      </c>
      <c r="D77" s="98">
        <f>IFERROR(((B77/C77)-1)*100,IF(B77+C77&lt;&gt;0,100,0))</f>
        <v>-7.6449790286539754</v>
      </c>
      <c r="E77" s="98">
        <f>IFERROR(E75/E74/1000,)</f>
        <v>138.20362924963851</v>
      </c>
      <c r="F77" s="98">
        <f>IFERROR(F75/F74/1000,)</f>
        <v>140.79599637949877</v>
      </c>
      <c r="G77" s="98">
        <f>IFERROR(((E77/F77)-1)*100,IF(E77+F77&lt;&gt;0,100,0))</f>
        <v>-1.8412221913418958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311</v>
      </c>
      <c r="C80" s="66">
        <v>218</v>
      </c>
      <c r="D80" s="98">
        <f>IFERROR(((B80/C80)-1)*100,IF(B80+C80&lt;&gt;0,100,0))</f>
        <v>42.660550458715598</v>
      </c>
      <c r="E80" s="66">
        <v>5923</v>
      </c>
      <c r="F80" s="66">
        <v>4240</v>
      </c>
      <c r="G80" s="98">
        <f>IFERROR(((E80/F80)-1)*100,IF(E80+F80&lt;&gt;0,100,0))</f>
        <v>39.693396226415103</v>
      </c>
    </row>
    <row r="81" spans="1:7" s="16" customFormat="1" ht="12" x14ac:dyDescent="0.2">
      <c r="A81" s="79" t="s">
        <v>54</v>
      </c>
      <c r="B81" s="67">
        <v>32003268.441</v>
      </c>
      <c r="C81" s="66">
        <v>14855913.638</v>
      </c>
      <c r="D81" s="98">
        <f>IFERROR(((B81/C81)-1)*100,IF(B81+C81&lt;&gt;0,100,0))</f>
        <v>115.4244378423062</v>
      </c>
      <c r="E81" s="66">
        <v>500778476.15799999</v>
      </c>
      <c r="F81" s="66">
        <v>314999086.19099998</v>
      </c>
      <c r="G81" s="98">
        <f>IFERROR(((E81/F81)-1)*100,IF(E81+F81&lt;&gt;0,100,0))</f>
        <v>58.977755209852425</v>
      </c>
    </row>
    <row r="82" spans="1:7" s="16" customFormat="1" ht="12" x14ac:dyDescent="0.2">
      <c r="A82" s="79" t="s">
        <v>55</v>
      </c>
      <c r="B82" s="67">
        <v>20630335.2603499</v>
      </c>
      <c r="C82" s="66">
        <v>6611148.9838502202</v>
      </c>
      <c r="D82" s="98">
        <f>IFERROR(((B82/C82)-1)*100,IF(B82+C82&lt;&gt;0,100,0))</f>
        <v>212.05370368669477</v>
      </c>
      <c r="E82" s="66">
        <v>158288977.126623</v>
      </c>
      <c r="F82" s="66">
        <v>103050298.67471901</v>
      </c>
      <c r="G82" s="98">
        <f>IFERROR(((E82/F82)-1)*100,IF(E82+F82&lt;&gt;0,100,0))</f>
        <v>53.603608298377047</v>
      </c>
    </row>
    <row r="83" spans="1:7" s="32" customFormat="1" x14ac:dyDescent="0.2">
      <c r="A83" s="79" t="s">
        <v>94</v>
      </c>
      <c r="B83" s="98">
        <f>IFERROR(B81/B80/1000,)</f>
        <v>102.90440013183279</v>
      </c>
      <c r="C83" s="98">
        <f>IFERROR(C81/C80/1000,)</f>
        <v>68.146392834862382</v>
      </c>
      <c r="D83" s="98">
        <f>IFERROR(((B83/C83)-1)*100,IF(B83+C83&lt;&gt;0,100,0))</f>
        <v>51.004911413577972</v>
      </c>
      <c r="E83" s="98">
        <f>IFERROR(E81/E80/1000,)</f>
        <v>84.548113482694575</v>
      </c>
      <c r="F83" s="98">
        <f>IFERROR(F81/F80/1000,)</f>
        <v>74.292237309198114</v>
      </c>
      <c r="G83" s="98">
        <f>IFERROR(((E83/F83)-1)*100,IF(E83+F83&lt;&gt;0,100,0))</f>
        <v>13.804774960286025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9761</v>
      </c>
      <c r="C86" s="64">
        <f>C68+C74+C80</f>
        <v>9745</v>
      </c>
      <c r="D86" s="98">
        <f>IFERROR(((B86/C86)-1)*100,IF(B86+C86&lt;&gt;0,100,0))</f>
        <v>0.16418676244227548</v>
      </c>
      <c r="E86" s="64">
        <f>E68+E74+E80</f>
        <v>253373</v>
      </c>
      <c r="F86" s="64">
        <f>F68+F74+F80</f>
        <v>222528</v>
      </c>
      <c r="G86" s="98">
        <f>IFERROR(((E86/F86)-1)*100,IF(E86+F86&lt;&gt;0,100,0))</f>
        <v>13.861177020419913</v>
      </c>
    </row>
    <row r="87" spans="1:7" s="62" customFormat="1" ht="12" x14ac:dyDescent="0.2">
      <c r="A87" s="79" t="s">
        <v>54</v>
      </c>
      <c r="B87" s="64">
        <f t="shared" ref="B87:C87" si="1">B69+B75+B81</f>
        <v>667916957.60000002</v>
      </c>
      <c r="C87" s="64">
        <f t="shared" si="1"/>
        <v>903703132.11699998</v>
      </c>
      <c r="D87" s="98">
        <f>IFERROR(((B87/C87)-1)*100,IF(B87+C87&lt;&gt;0,100,0))</f>
        <v>-26.091109584255967</v>
      </c>
      <c r="E87" s="64">
        <f t="shared" ref="E87:F87" si="2">E69+E75+E81</f>
        <v>16770388660.086998</v>
      </c>
      <c r="F87" s="64">
        <f t="shared" si="2"/>
        <v>16574367796.122999</v>
      </c>
      <c r="G87" s="98">
        <f>IFERROR(((E87/F87)-1)*100,IF(E87+F87&lt;&gt;0,100,0))</f>
        <v>1.1826747564383844</v>
      </c>
    </row>
    <row r="88" spans="1:7" s="62" customFormat="1" ht="12" x14ac:dyDescent="0.2">
      <c r="A88" s="79" t="s">
        <v>55</v>
      </c>
      <c r="B88" s="64">
        <f t="shared" ref="B88:C88" si="3">B70+B76+B82</f>
        <v>640034463.58288991</v>
      </c>
      <c r="C88" s="64">
        <f t="shared" si="3"/>
        <v>888606922.47465026</v>
      </c>
      <c r="D88" s="98">
        <f>IFERROR(((B88/C88)-1)*100,IF(B88+C88&lt;&gt;0,100,0))</f>
        <v>-27.973275089903606</v>
      </c>
      <c r="E88" s="64">
        <f t="shared" ref="E88:F88" si="4">E70+E76+E82</f>
        <v>16044637788.738752</v>
      </c>
      <c r="F88" s="64">
        <f t="shared" si="4"/>
        <v>16168838436.010769</v>
      </c>
      <c r="G88" s="98">
        <f>IFERROR(((E88/F88)-1)*100,IF(E88+F88&lt;&gt;0,100,0))</f>
        <v>-0.76814823627280315</v>
      </c>
    </row>
    <row r="89" spans="1:7" s="63" customFormat="1" x14ac:dyDescent="0.2">
      <c r="A89" s="79" t="s">
        <v>95</v>
      </c>
      <c r="B89" s="98">
        <f>IFERROR((B75/B87)*100,IF(B75+B87&lt;&gt;0,100,0))</f>
        <v>61.366433526825617</v>
      </c>
      <c r="C89" s="98">
        <f>IFERROR((C75/C87)*100,IF(C75+C87&lt;&gt;0,100,0))</f>
        <v>69.801850362330256</v>
      </c>
      <c r="D89" s="98">
        <f>IFERROR(((B89/C89)-1)*100,IF(B89+C89&lt;&gt;0,100,0))</f>
        <v>-12.084804044187569</v>
      </c>
      <c r="E89" s="98">
        <f>IFERROR((E75/E87)*100,IF(E75+E87&lt;&gt;0,100,0))</f>
        <v>62.120968020624012</v>
      </c>
      <c r="F89" s="98">
        <f>IFERROR((F75/F87)*100,IF(F75+F87&lt;&gt;0,100,0))</f>
        <v>70.738776590034064</v>
      </c>
      <c r="G89" s="98">
        <f>IFERROR(((E89/F89)-1)*100,IF(E89+F89&lt;&gt;0,100,0))</f>
        <v>-12.182580735534177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33559005.063000001</v>
      </c>
      <c r="C95" s="129">
        <v>33767522.949000001</v>
      </c>
      <c r="D95" s="65">
        <f>B95-C95</f>
        <v>-208517.88599999994</v>
      </c>
      <c r="E95" s="129">
        <v>739613509.61399996</v>
      </c>
      <c r="F95" s="129">
        <v>649730520.597</v>
      </c>
      <c r="G95" s="80">
        <f>E95-F95</f>
        <v>89882989.01699996</v>
      </c>
    </row>
    <row r="96" spans="1:7" s="16" customFormat="1" ht="13.5" x14ac:dyDescent="0.2">
      <c r="A96" s="79" t="s">
        <v>88</v>
      </c>
      <c r="B96" s="66">
        <v>28788790.842</v>
      </c>
      <c r="C96" s="129">
        <v>32566013.261999998</v>
      </c>
      <c r="D96" s="65">
        <f>B96-C96</f>
        <v>-3777222.4199999981</v>
      </c>
      <c r="E96" s="129">
        <v>797844359.32799995</v>
      </c>
      <c r="F96" s="129">
        <v>638063965.76100004</v>
      </c>
      <c r="G96" s="80">
        <f>E96-F96</f>
        <v>159780393.56699991</v>
      </c>
    </row>
    <row r="97" spans="1:7" s="28" customFormat="1" ht="12" x14ac:dyDescent="0.2">
      <c r="A97" s="81" t="s">
        <v>16</v>
      </c>
      <c r="B97" s="65">
        <f>B95-B96</f>
        <v>4770214.2210000008</v>
      </c>
      <c r="C97" s="65">
        <f>C95-C96</f>
        <v>1201509.6870000027</v>
      </c>
      <c r="D97" s="82"/>
      <c r="E97" s="65">
        <f>E95-E96</f>
        <v>-58230849.713999987</v>
      </c>
      <c r="F97" s="82">
        <f>F95-F96</f>
        <v>11666554.835999966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699.92219918295996</v>
      </c>
      <c r="C104" s="130">
        <v>667.24849684280298</v>
      </c>
      <c r="D104" s="98">
        <f>IFERROR(((B104/C104)-1)*100,IF(B104+C104&lt;&gt;0,100,0))</f>
        <v>4.8967817079780707</v>
      </c>
      <c r="E104" s="84"/>
      <c r="F104" s="131">
        <v>705.40865318758699</v>
      </c>
      <c r="G104" s="131">
        <v>699.92219918295996</v>
      </c>
    </row>
    <row r="105" spans="1:7" s="16" customFormat="1" ht="12" x14ac:dyDescent="0.2">
      <c r="A105" s="79" t="s">
        <v>50</v>
      </c>
      <c r="B105" s="131">
        <v>692.11078503953104</v>
      </c>
      <c r="C105" s="130">
        <v>660.31574235516496</v>
      </c>
      <c r="D105" s="98">
        <f>IFERROR(((B105/C105)-1)*100,IF(B105+C105&lt;&gt;0,100,0))</f>
        <v>4.815127164916877</v>
      </c>
      <c r="E105" s="84"/>
      <c r="F105" s="131">
        <v>697.57286255841495</v>
      </c>
      <c r="G105" s="131">
        <v>692.11078503953104</v>
      </c>
    </row>
    <row r="106" spans="1:7" s="16" customFormat="1" ht="12" x14ac:dyDescent="0.2">
      <c r="A106" s="79" t="s">
        <v>51</v>
      </c>
      <c r="B106" s="131">
        <v>730.57975514557199</v>
      </c>
      <c r="C106" s="130">
        <v>694.21116142870596</v>
      </c>
      <c r="D106" s="98">
        <f>IFERROR(((B106/C106)-1)*100,IF(B106+C106&lt;&gt;0,100,0))</f>
        <v>5.2388373649911335</v>
      </c>
      <c r="E106" s="84"/>
      <c r="F106" s="131">
        <v>736.07702131219105</v>
      </c>
      <c r="G106" s="131">
        <v>730.57975514557199</v>
      </c>
    </row>
    <row r="107" spans="1:7" s="28" customFormat="1" ht="12" x14ac:dyDescent="0.2">
      <c r="A107" s="81" t="s">
        <v>52</v>
      </c>
      <c r="B107" s="85"/>
      <c r="C107" s="84"/>
      <c r="D107" s="86"/>
      <c r="E107" s="84"/>
      <c r="F107" s="71"/>
      <c r="G107" s="71"/>
    </row>
    <row r="108" spans="1:7" s="16" customFormat="1" ht="12" x14ac:dyDescent="0.2">
      <c r="A108" s="79" t="s">
        <v>56</v>
      </c>
      <c r="B108" s="131">
        <v>566.30624692809704</v>
      </c>
      <c r="C108" s="130">
        <v>511.81774584416002</v>
      </c>
      <c r="D108" s="98">
        <f>IFERROR(((B108/C108)-1)*100,IF(B108+C108&lt;&gt;0,100,0))</f>
        <v>10.646074999620648</v>
      </c>
      <c r="E108" s="84"/>
      <c r="F108" s="131">
        <v>566.30624692809704</v>
      </c>
      <c r="G108" s="131">
        <v>565.91308870078296</v>
      </c>
    </row>
    <row r="109" spans="1:7" s="16" customFormat="1" ht="12" x14ac:dyDescent="0.2">
      <c r="A109" s="79" t="s">
        <v>57</v>
      </c>
      <c r="B109" s="131">
        <v>722.57571991487703</v>
      </c>
      <c r="C109" s="130">
        <v>645.24267681152298</v>
      </c>
      <c r="D109" s="98">
        <f>IFERROR(((B109/C109)-1)*100,IF(B109+C109&lt;&gt;0,100,0))</f>
        <v>11.985109770713942</v>
      </c>
      <c r="E109" s="84"/>
      <c r="F109" s="131">
        <v>725.96936754786998</v>
      </c>
      <c r="G109" s="131">
        <v>722.57571991487703</v>
      </c>
    </row>
    <row r="110" spans="1:7" s="16" customFormat="1" ht="12" x14ac:dyDescent="0.2">
      <c r="A110" s="79" t="s">
        <v>59</v>
      </c>
      <c r="B110" s="131">
        <v>800.404469226934</v>
      </c>
      <c r="C110" s="130">
        <v>745.13205114092898</v>
      </c>
      <c r="D110" s="98">
        <f>IFERROR(((B110/C110)-1)*100,IF(B110+C110&lt;&gt;0,100,0))</f>
        <v>7.4178017173430089</v>
      </c>
      <c r="E110" s="84"/>
      <c r="F110" s="131">
        <v>807.637250289044</v>
      </c>
      <c r="G110" s="131">
        <v>800.404469226934</v>
      </c>
    </row>
    <row r="111" spans="1:7" s="16" customFormat="1" ht="12" x14ac:dyDescent="0.2">
      <c r="A111" s="79" t="s">
        <v>58</v>
      </c>
      <c r="B111" s="131">
        <v>720.94168016513697</v>
      </c>
      <c r="C111" s="130">
        <v>720.29707053560503</v>
      </c>
      <c r="D111" s="98">
        <f>IFERROR(((B111/C111)-1)*100,IF(B111+C111&lt;&gt;0,100,0))</f>
        <v>8.9492190916806713E-2</v>
      </c>
      <c r="E111" s="84"/>
      <c r="F111" s="131">
        <v>728.34661003767997</v>
      </c>
      <c r="G111" s="131">
        <v>720.94168016513697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4">
        <v>0</v>
      </c>
      <c r="C119" s="66">
        <v>0</v>
      </c>
      <c r="D119" s="98">
        <f>IFERROR(((B119/C119)-1)*100,IF(B119+C119&lt;&gt;0,100,0))</f>
        <v>0</v>
      </c>
      <c r="E119" s="78">
        <v>0</v>
      </c>
      <c r="F119" s="66">
        <v>0</v>
      </c>
      <c r="G119" s="98">
        <f>IFERROR(((E119/F119)-1)*100,IF(E119+F119&lt;&gt;0,100,0))</f>
        <v>0</v>
      </c>
    </row>
    <row r="120" spans="1:7" s="16" customFormat="1" ht="12" x14ac:dyDescent="0.2">
      <c r="A120" s="79" t="s">
        <v>72</v>
      </c>
      <c r="B120" s="67">
        <v>188</v>
      </c>
      <c r="C120" s="66">
        <v>213</v>
      </c>
      <c r="D120" s="98">
        <f>IFERROR(((B120/C120)-1)*100,IF(B120+C120&lt;&gt;0,100,0))</f>
        <v>-11.737089201877938</v>
      </c>
      <c r="E120" s="66">
        <v>7867</v>
      </c>
      <c r="F120" s="66">
        <v>5181</v>
      </c>
      <c r="G120" s="98">
        <f>IFERROR(((E120/F120)-1)*100,IF(E120+F120&lt;&gt;0,100,0))</f>
        <v>51.843273499324447</v>
      </c>
    </row>
    <row r="121" spans="1:7" s="16" customFormat="1" ht="12" x14ac:dyDescent="0.2">
      <c r="A121" s="79" t="s">
        <v>74</v>
      </c>
      <c r="B121" s="67">
        <v>2</v>
      </c>
      <c r="C121" s="66">
        <v>2</v>
      </c>
      <c r="D121" s="98">
        <f>IFERROR(((B121/C121)-1)*100,IF(B121+C121&lt;&gt;0,100,0))</f>
        <v>0</v>
      </c>
      <c r="E121" s="66">
        <v>214</v>
      </c>
      <c r="F121" s="66">
        <v>186</v>
      </c>
      <c r="G121" s="98">
        <f>IFERROR(((E121/F121)-1)*100,IF(E121+F121&lt;&gt;0,100,0))</f>
        <v>15.053763440860223</v>
      </c>
    </row>
    <row r="122" spans="1:7" s="28" customFormat="1" ht="12" x14ac:dyDescent="0.2">
      <c r="A122" s="81" t="s">
        <v>34</v>
      </c>
      <c r="B122" s="82">
        <f>SUM(B119:B121)</f>
        <v>190</v>
      </c>
      <c r="C122" s="82">
        <f>SUM(C119:C121)</f>
        <v>215</v>
      </c>
      <c r="D122" s="98">
        <f>IFERROR(((B122/C122)-1)*100,IF(B122+C122&lt;&gt;0,100,0))</f>
        <v>-11.627906976744185</v>
      </c>
      <c r="E122" s="82">
        <f>SUM(E119:E121)</f>
        <v>8081</v>
      </c>
      <c r="F122" s="82">
        <f>SUM(F119:F121)</f>
        <v>5367</v>
      </c>
      <c r="G122" s="98">
        <f>IFERROR(((E122/F122)-1)*100,IF(E122+F122&lt;&gt;0,100,0))</f>
        <v>50.568287683994775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93</v>
      </c>
      <c r="C125" s="66">
        <v>8</v>
      </c>
      <c r="D125" s="98">
        <f>IFERROR(((B125/C125)-1)*100,IF(B125+C125&lt;&gt;0,100,0))</f>
        <v>1062.5</v>
      </c>
      <c r="E125" s="66">
        <v>851</v>
      </c>
      <c r="F125" s="66">
        <v>645</v>
      </c>
      <c r="G125" s="98">
        <f>IFERROR(((E125/F125)-1)*100,IF(E125+F125&lt;&gt;0,100,0))</f>
        <v>31.937984496124038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93</v>
      </c>
      <c r="C127" s="82">
        <f>SUM(C125:C126)</f>
        <v>8</v>
      </c>
      <c r="D127" s="98">
        <f>IFERROR(((B127/C127)-1)*100,IF(B127+C127&lt;&gt;0,100,0))</f>
        <v>1062.5</v>
      </c>
      <c r="E127" s="82">
        <f>SUM(E125:E126)</f>
        <v>851</v>
      </c>
      <c r="F127" s="82">
        <f>SUM(F125:F126)</f>
        <v>645</v>
      </c>
      <c r="G127" s="98">
        <f>IFERROR(((E127/F127)-1)*100,IF(E127+F127&lt;&gt;0,100,0))</f>
        <v>31.937984496124038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4">
        <v>0</v>
      </c>
      <c r="C130" s="66">
        <v>0</v>
      </c>
      <c r="D130" s="98">
        <f>IFERROR(((B130/C130)-1)*100,IF(B130+C130&lt;&gt;0,100,0))</f>
        <v>0</v>
      </c>
      <c r="E130" s="78">
        <v>0</v>
      </c>
      <c r="F130" s="66">
        <v>0</v>
      </c>
      <c r="G130" s="98">
        <f>IFERROR(((E130/F130)-1)*100,IF(E130+F130&lt;&gt;0,100,0))</f>
        <v>0</v>
      </c>
    </row>
    <row r="131" spans="1:7" s="16" customFormat="1" ht="12" x14ac:dyDescent="0.2">
      <c r="A131" s="79" t="s">
        <v>72</v>
      </c>
      <c r="B131" s="67">
        <v>70781</v>
      </c>
      <c r="C131" s="66">
        <v>41419</v>
      </c>
      <c r="D131" s="98">
        <f>IFERROR(((B131/C131)-1)*100,IF(B131+C131&lt;&gt;0,100,0))</f>
        <v>70.890171177478933</v>
      </c>
      <c r="E131" s="66">
        <v>6383950</v>
      </c>
      <c r="F131" s="66">
        <v>4873161</v>
      </c>
      <c r="G131" s="98">
        <f>IFERROR(((E131/F131)-1)*100,IF(E131+F131&lt;&gt;0,100,0))</f>
        <v>31.002238588054041</v>
      </c>
    </row>
    <row r="132" spans="1:7" s="16" customFormat="1" ht="12" x14ac:dyDescent="0.2">
      <c r="A132" s="79" t="s">
        <v>74</v>
      </c>
      <c r="B132" s="67">
        <v>91</v>
      </c>
      <c r="C132" s="66">
        <v>4</v>
      </c>
      <c r="D132" s="98">
        <f>IFERROR(((B132/C132)-1)*100,IF(B132+C132&lt;&gt;0,100,0))</f>
        <v>2175</v>
      </c>
      <c r="E132" s="66">
        <v>13119</v>
      </c>
      <c r="F132" s="66">
        <v>10214</v>
      </c>
      <c r="G132" s="98">
        <f>IFERROR(((E132/F132)-1)*100,IF(E132+F132&lt;&gt;0,100,0))</f>
        <v>28.44135500293714</v>
      </c>
    </row>
    <row r="133" spans="1:7" s="16" customFormat="1" ht="12" x14ac:dyDescent="0.2">
      <c r="A133" s="81" t="s">
        <v>34</v>
      </c>
      <c r="B133" s="82">
        <f>SUM(B130:B132)</f>
        <v>70872</v>
      </c>
      <c r="C133" s="82">
        <f>SUM(C130:C132)</f>
        <v>41423</v>
      </c>
      <c r="D133" s="98">
        <f>IFERROR(((B133/C133)-1)*100,IF(B133+C133&lt;&gt;0,100,0))</f>
        <v>71.093353933804892</v>
      </c>
      <c r="E133" s="82">
        <f>SUM(E130:E132)</f>
        <v>6397069</v>
      </c>
      <c r="F133" s="82">
        <f>SUM(F130:F132)</f>
        <v>4883375</v>
      </c>
      <c r="G133" s="98">
        <f>IFERROR(((E133/F133)-1)*100,IF(E133+F133&lt;&gt;0,100,0))</f>
        <v>30.99688227916144</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39288</v>
      </c>
      <c r="C136" s="66">
        <v>6200</v>
      </c>
      <c r="D136" s="98">
        <f>IFERROR(((B136/C136)-1)*100,)</f>
        <v>533.67741935483878</v>
      </c>
      <c r="E136" s="66">
        <v>451889</v>
      </c>
      <c r="F136" s="66">
        <v>479640</v>
      </c>
      <c r="G136" s="98">
        <f>IFERROR(((E136/F136)-1)*100,)</f>
        <v>-5.7857976815945289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39288</v>
      </c>
      <c r="C138" s="82">
        <f>SUM(C136:C137)</f>
        <v>6200</v>
      </c>
      <c r="D138" s="98">
        <f>IFERROR(((B138/C138)-1)*100,)</f>
        <v>533.67741935483878</v>
      </c>
      <c r="E138" s="82">
        <f>SUM(E136:E137)</f>
        <v>451889</v>
      </c>
      <c r="F138" s="82">
        <f>SUM(F136:F137)</f>
        <v>479640</v>
      </c>
      <c r="G138" s="98">
        <f>IFERROR(((E138/F138)-1)*100,)</f>
        <v>-5.7857976815945289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4">
        <v>0</v>
      </c>
      <c r="C141" s="66">
        <v>0</v>
      </c>
      <c r="D141" s="98">
        <f>IFERROR(((B141/C141)-1)*100,IF(B141+C141&lt;&gt;0,100,0))</f>
        <v>0</v>
      </c>
      <c r="E141" s="78">
        <v>0</v>
      </c>
      <c r="F141" s="66">
        <v>0</v>
      </c>
      <c r="G141" s="98">
        <f>IFERROR(((E141/F141)-1)*100,IF(E141+F141&lt;&gt;0,100,0))</f>
        <v>0</v>
      </c>
    </row>
    <row r="142" spans="1:7" s="32" customFormat="1" x14ac:dyDescent="0.2">
      <c r="A142" s="79" t="s">
        <v>72</v>
      </c>
      <c r="B142" s="67">
        <v>6510469.1542800004</v>
      </c>
      <c r="C142" s="66">
        <v>4080032.3813700001</v>
      </c>
      <c r="D142" s="98">
        <f>IFERROR(((B142/C142)-1)*100,IF(B142+C142&lt;&gt;0,100,0))</f>
        <v>59.569055971411288</v>
      </c>
      <c r="E142" s="66">
        <v>594954879.44482994</v>
      </c>
      <c r="F142" s="66">
        <v>480780436.34465998</v>
      </c>
      <c r="G142" s="98">
        <f>IFERROR(((E142/F142)-1)*100,IF(E142+F142&lt;&gt;0,100,0))</f>
        <v>23.747730662301958</v>
      </c>
    </row>
    <row r="143" spans="1:7" s="32" customFormat="1" x14ac:dyDescent="0.2">
      <c r="A143" s="79" t="s">
        <v>74</v>
      </c>
      <c r="B143" s="67">
        <v>237351.21</v>
      </c>
      <c r="C143" s="66">
        <v>26452.84</v>
      </c>
      <c r="D143" s="98">
        <f>IFERROR(((B143/C143)-1)*100,IF(B143+C143&lt;&gt;0,100,0))</f>
        <v>797.26173068751791</v>
      </c>
      <c r="E143" s="66">
        <v>64385502.939999998</v>
      </c>
      <c r="F143" s="66">
        <v>55208523.57</v>
      </c>
      <c r="G143" s="98">
        <f>IFERROR(((E143/F143)-1)*100,IF(E143+F143&lt;&gt;0,100,0))</f>
        <v>16.622395921101418</v>
      </c>
    </row>
    <row r="144" spans="1:7" s="16" customFormat="1" ht="12" x14ac:dyDescent="0.2">
      <c r="A144" s="81" t="s">
        <v>34</v>
      </c>
      <c r="B144" s="82">
        <f>SUM(B141:B143)</f>
        <v>6747820.3642800003</v>
      </c>
      <c r="C144" s="82">
        <f>SUM(C141:C143)</f>
        <v>4106485.2213699999</v>
      </c>
      <c r="D144" s="98">
        <f>IFERROR(((B144/C144)-1)*100,IF(B144+C144&lt;&gt;0,100,0))</f>
        <v>64.321067787230504</v>
      </c>
      <c r="E144" s="82">
        <f>SUM(E141:E143)</f>
        <v>659340382.38483</v>
      </c>
      <c r="F144" s="82">
        <f>SUM(F141:F143)</f>
        <v>535988959.91465998</v>
      </c>
      <c r="G144" s="98">
        <f>IFERROR(((E144/F144)-1)*100,IF(E144+F144&lt;&gt;0,100,0))</f>
        <v>23.013799106946166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64356.842360000002</v>
      </c>
      <c r="C147" s="66">
        <v>3135.65</v>
      </c>
      <c r="D147" s="98">
        <f>IFERROR(((B147/C147)-1)*100,IF(B147+C147&lt;&gt;0,100,0))</f>
        <v>1952.4242935276579</v>
      </c>
      <c r="E147" s="66">
        <v>735570.82518000004</v>
      </c>
      <c r="F147" s="66">
        <v>554864.11143000005</v>
      </c>
      <c r="G147" s="98">
        <f>IFERROR(((E147/F147)-1)*100,IF(E147+F147&lt;&gt;0,100,0))</f>
        <v>32.567742268333276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64356.842360000002</v>
      </c>
      <c r="C149" s="82">
        <f>SUM(C147:C148)</f>
        <v>3135.65</v>
      </c>
      <c r="D149" s="98">
        <f>IFERROR(((B149/C149)-1)*100,IF(B149+C149&lt;&gt;0,100,0))</f>
        <v>1952.4242935276579</v>
      </c>
      <c r="E149" s="82">
        <f>SUM(E147:E148)</f>
        <v>735570.82518000004</v>
      </c>
      <c r="F149" s="82">
        <f>SUM(F147:F148)</f>
        <v>554864.11143000005</v>
      </c>
      <c r="G149" s="98">
        <f>IFERROR(((E149/F149)-1)*100,IF(E149+F149&lt;&gt;0,100,0))</f>
        <v>32.567742268333276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4">
        <v>0</v>
      </c>
      <c r="C152" s="66">
        <v>0</v>
      </c>
      <c r="D152" s="98">
        <f>IFERROR(((B152/C152)-1)*100,IF(B152+C152&lt;&gt;0,100,0))</f>
        <v>0</v>
      </c>
      <c r="E152" s="78"/>
      <c r="F152" s="78"/>
      <c r="G152" s="65"/>
    </row>
    <row r="153" spans="1:7" s="16" customFormat="1" ht="12" x14ac:dyDescent="0.2">
      <c r="A153" s="79" t="s">
        <v>72</v>
      </c>
      <c r="B153" s="67">
        <v>942197</v>
      </c>
      <c r="C153" s="66">
        <v>789094</v>
      </c>
      <c r="D153" s="98">
        <f>IFERROR(((B153/C153)-1)*100,IF(B153+C153&lt;&gt;0,100,0))</f>
        <v>19.402377916952851</v>
      </c>
      <c r="E153" s="78"/>
      <c r="F153" s="78"/>
      <c r="G153" s="65"/>
    </row>
    <row r="154" spans="1:7" s="16" customFormat="1" ht="12" x14ac:dyDescent="0.2">
      <c r="A154" s="79" t="s">
        <v>74</v>
      </c>
      <c r="B154" s="67">
        <v>2423</v>
      </c>
      <c r="C154" s="66">
        <v>2445</v>
      </c>
      <c r="D154" s="98">
        <f>IFERROR(((B154/C154)-1)*100,IF(B154+C154&lt;&gt;0,100,0))</f>
        <v>-0.89979550102249339</v>
      </c>
      <c r="E154" s="78"/>
      <c r="F154" s="78"/>
      <c r="G154" s="65"/>
    </row>
    <row r="155" spans="1:7" s="28" customFormat="1" ht="12" x14ac:dyDescent="0.2">
      <c r="A155" s="81" t="s">
        <v>34</v>
      </c>
      <c r="B155" s="82">
        <f>SUM(B152:B154)</f>
        <v>944620</v>
      </c>
      <c r="C155" s="82">
        <f>SUM(C152:C154)</f>
        <v>791539</v>
      </c>
      <c r="D155" s="98">
        <f>IFERROR(((B155/C155)-1)*100,IF(B155+C155&lt;&gt;0,100,0))</f>
        <v>19.339666144056068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297715</v>
      </c>
      <c r="C158" s="66">
        <v>117502</v>
      </c>
      <c r="D158" s="98">
        <f>IFERROR(((B158/C158)-1)*100,IF(B158+C158&lt;&gt;0,100,0))</f>
        <v>153.37015540161016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297715</v>
      </c>
      <c r="C160" s="82">
        <f>SUM(C158:C159)</f>
        <v>117502</v>
      </c>
      <c r="D160" s="98">
        <f>IFERROR(((B160/C160)-1)*100,IF(B160+C160&lt;&gt;0,100,0))</f>
        <v>153.37015540161016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8332</v>
      </c>
      <c r="C168" s="113">
        <v>9418</v>
      </c>
      <c r="D168" s="111">
        <f>IFERROR(((B168/C168)-1)*100,IF(B168+C168&lt;&gt;0,100,0))</f>
        <v>-11.531110639201525</v>
      </c>
      <c r="E168" s="113">
        <v>221197</v>
      </c>
      <c r="F168" s="113">
        <v>184049</v>
      </c>
      <c r="G168" s="111">
        <f>IFERROR(((E168/F168)-1)*100,IF(E168+F168&lt;&gt;0,100,0))</f>
        <v>20.183755412960668</v>
      </c>
    </row>
    <row r="169" spans="1:7" x14ac:dyDescent="0.2">
      <c r="A169" s="101" t="s">
        <v>32</v>
      </c>
      <c r="B169" s="112">
        <v>70166</v>
      </c>
      <c r="C169" s="113">
        <v>105371</v>
      </c>
      <c r="D169" s="111">
        <f t="shared" ref="D169:D171" si="5">IFERROR(((B169/C169)-1)*100,IF(B169+C169&lt;&gt;0,100,0))</f>
        <v>-33.410520921316113</v>
      </c>
      <c r="E169" s="113">
        <v>1380533</v>
      </c>
      <c r="F169" s="113">
        <v>1358341</v>
      </c>
      <c r="G169" s="111">
        <f>IFERROR(((E169/F169)-1)*100,IF(E169+F169&lt;&gt;0,100,0))</f>
        <v>1.6337576499568129</v>
      </c>
    </row>
    <row r="170" spans="1:7" x14ac:dyDescent="0.2">
      <c r="A170" s="101" t="s">
        <v>92</v>
      </c>
      <c r="B170" s="112">
        <v>18480589</v>
      </c>
      <c r="C170" s="113">
        <v>24086281</v>
      </c>
      <c r="D170" s="111">
        <f t="shared" si="5"/>
        <v>-23.273381224772727</v>
      </c>
      <c r="E170" s="113">
        <v>363204262</v>
      </c>
      <c r="F170" s="113">
        <v>338259692</v>
      </c>
      <c r="G170" s="111">
        <f>IFERROR(((E170/F170)-1)*100,IF(E170+F170&lt;&gt;0,100,0))</f>
        <v>7.3743844123171476</v>
      </c>
    </row>
    <row r="171" spans="1:7" x14ac:dyDescent="0.2">
      <c r="A171" s="101" t="s">
        <v>93</v>
      </c>
      <c r="B171" s="112">
        <v>145558</v>
      </c>
      <c r="C171" s="113">
        <v>121172</v>
      </c>
      <c r="D171" s="111">
        <f t="shared" si="5"/>
        <v>20.125111411877338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256</v>
      </c>
      <c r="C174" s="113">
        <v>634</v>
      </c>
      <c r="D174" s="111">
        <f t="shared" ref="D174:D177" si="6">IFERROR(((B174/C174)-1)*100,IF(B174+C174&lt;&gt;0,100,0))</f>
        <v>-59.621451104100956</v>
      </c>
      <c r="E174" s="113">
        <v>10124</v>
      </c>
      <c r="F174" s="113">
        <v>16928</v>
      </c>
      <c r="G174" s="111">
        <f t="shared" ref="G174" si="7">IFERROR(((E174/F174)-1)*100,IF(E174+F174&lt;&gt;0,100,0))</f>
        <v>-40.193761814744796</v>
      </c>
    </row>
    <row r="175" spans="1:7" x14ac:dyDescent="0.2">
      <c r="A175" s="101" t="s">
        <v>32</v>
      </c>
      <c r="B175" s="112">
        <v>4230</v>
      </c>
      <c r="C175" s="113">
        <v>7248</v>
      </c>
      <c r="D175" s="111">
        <f t="shared" si="6"/>
        <v>-41.639072847682122</v>
      </c>
      <c r="E175" s="113">
        <v>118430</v>
      </c>
      <c r="F175" s="113">
        <v>176537</v>
      </c>
      <c r="G175" s="111">
        <f t="shared" ref="G175" si="8">IFERROR(((E175/F175)-1)*100,IF(E175+F175&lt;&gt;0,100,0))</f>
        <v>-32.914913021066404</v>
      </c>
    </row>
    <row r="176" spans="1:7" x14ac:dyDescent="0.2">
      <c r="A176" s="101" t="s">
        <v>92</v>
      </c>
      <c r="B176" s="112">
        <v>32272</v>
      </c>
      <c r="C176" s="113">
        <v>80338</v>
      </c>
      <c r="D176" s="111">
        <f t="shared" si="6"/>
        <v>-59.829719435385499</v>
      </c>
      <c r="E176" s="113">
        <v>958780</v>
      </c>
      <c r="F176" s="113">
        <v>3272003</v>
      </c>
      <c r="G176" s="111">
        <f t="shared" ref="G176" si="9">IFERROR(((E176/F176)-1)*100,IF(E176+F176&lt;&gt;0,100,0))</f>
        <v>-70.697459629468568</v>
      </c>
    </row>
    <row r="177" spans="1:7" x14ac:dyDescent="0.2">
      <c r="A177" s="101" t="s">
        <v>93</v>
      </c>
      <c r="B177" s="112">
        <v>49439</v>
      </c>
      <c r="C177" s="113">
        <v>64352</v>
      </c>
      <c r="D177" s="111">
        <f t="shared" si="6"/>
        <v>-23.17410492292392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2020-06-15T06:00:00+00:00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14A94202-E3EB-4562-9E06-B8033468ED21}"/>
</file>

<file path=customXml/itemProps2.xml><?xml version="1.0" encoding="utf-8"?>
<ds:datastoreItem xmlns:ds="http://schemas.openxmlformats.org/officeDocument/2006/customXml" ds:itemID="{F0C7341B-078B-4C8B-BDFA-2EF65D097E60}"/>
</file>

<file path=customXml/itemProps3.xml><?xml version="1.0" encoding="utf-8"?>
<ds:datastoreItem xmlns:ds="http://schemas.openxmlformats.org/officeDocument/2006/customXml" ds:itemID="{263CDE74-DFA1-40A0-92B9-199BEBDAAF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2020-06-15T06:20:20Z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