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<sst xmlns="http://schemas.openxmlformats.org/spreadsheetml/2006/main" count="265" uniqueCount="100">
  <si>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</si>
  <si>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</si>
  <si>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</si>
  <si>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</si>
  <si>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</si>
  <si>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</si>
  <si>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</si>
  <si>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</si>
  <si>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</si>
  <si>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</si>
  <si>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</si>
  <si>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</si>
  <si>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</si>
  <si>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</si>
  <si>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</si>
  <si>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</si>
  <si>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</si>
  <si>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</si>
  <si>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</si>
  <si>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</si>
  <si>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</si>
  <si>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</si>
  <si>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</si>
  <si>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</si>
  <si>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</si>
  <si>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</si>
  <si>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</si>
  <si>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</si>
  <si>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</si>
  <si>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</si>
  <si>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</si>
  <si>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</si>
  <si>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</si>
  <si>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</si>
  <si>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</si>
  <si>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</si>
  <si>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</si>
  <si>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</si>
  <si>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</si>
  <si>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</si>
  <si>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</si>
  <si>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</si>
  <si>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</si>
  <si>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</si>
  <si>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</si>
  <si>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</si>
  <si>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</si>
  <si>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</si>
  <si>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</si>
  <si>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</si>
  <si>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</si>
  <si>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</si>
  <si>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</si>
  <si>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</si>
  <si>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</si>
  <si>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</si>
  <si>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</si>
  <si>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</si>
  <si>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</si>
  <si>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</si>
  <si>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</si>
  <si>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</si>
  <si>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</si>
  <si>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</si>
  <si>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</si>
  <si>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</si>
  <si>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</si>
  <si>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</si>
  <si>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</si>
  <si>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</si>
  <si>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</si>
  <si>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</si>
  <si>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</si>
  <si>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</si>
  <si>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</si>
  <si>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</si>
  <si>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</si>
  <si>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</si>
  <si>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</si>
  <si>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</si>
  <si>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</si>
  <si>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</si>
  <si>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</si>
  <si>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</si>
  <si>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</si>
  <si>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</si>
  <si>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</si>
  <si>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</si>
  <si>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</si>
  <si>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</si>
  <si>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</si>
  <si>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</si>
  <si>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</si>
  <si>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</si>
  <si>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</si>
  <si>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</si>
  <si>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</si>
  <si>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 July 2020</t>
  </si>
  <si>
    <t>03.07.2020</t>
  </si>
  <si>
    <t>05.07.2019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</si>
</sst>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1551641</v>
      </c>
      <c r="C11" s="67">
        <v>1267364</v>
      </c>
      <c r="D11" s="98">
        <f>IFERROR(((B11/C11)-1)*100,IF(B11+C11&lt;&gt;0,100,0))</f>
        <v>22.430572432229411</v>
      </c>
      <c r="E11" s="67">
        <v>50783683</v>
      </c>
      <c r="F11" s="67">
        <v>36434494</v>
      </c>
      <c r="G11" s="98">
        <f>IFERROR(((E11/F11)-1)*100,IF(E11+F11&lt;&gt;0,100,0))</f>
        <v>39.383527598873755</v>
      </c>
    </row>
    <row r="12" spans="1:7" s="16" customFormat="1" ht="12" x14ac:dyDescent="0.2">
      <c r="A12" s="64" t="s">
        <v>9</v>
      </c>
      <c r="B12" s="67">
        <v>2334607.0780000002</v>
      </c>
      <c r="C12" s="67">
        <v>1127527.436</v>
      </c>
      <c r="D12" s="98">
        <f>IFERROR(((B12/C12)-1)*100,IF(B12+C12&lt;&gt;0,100,0))</f>
        <v>107.05545634279363</v>
      </c>
      <c r="E12" s="67">
        <v>62592192.218999997</v>
      </c>
      <c r="F12" s="67">
        <v>38813571.857000001</v>
      </c>
      <c r="G12" s="98">
        <f>IFERROR(((E12/F12)-1)*100,IF(E12+F12&lt;&gt;0,100,0))</f>
        <v>61.263674597141041</v>
      </c>
    </row>
    <row r="13" spans="1:7" s="16" customFormat="1" ht="12" x14ac:dyDescent="0.2">
      <c r="A13" s="64" t="s">
        <v>10</v>
      </c>
      <c r="B13" s="67">
        <v>96400360.746182799</v>
      </c>
      <c r="C13" s="67">
        <v>84233103.390155703</v>
      </c>
      <c r="D13" s="98">
        <f>IFERROR(((B13/C13)-1)*100,IF(B13+C13&lt;&gt;0,100,0))</f>
        <v>14.44474543419123</v>
      </c>
      <c r="E13" s="67">
        <v>3098331866.0192199</v>
      </c>
      <c r="F13" s="67">
        <v>2518196556.8868198</v>
      </c>
      <c r="G13" s="98">
        <f>IFERROR(((E13/F13)-1)*100,IF(E13+F13&lt;&gt;0,100,0))</f>
        <v>23.037729423695417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521</v>
      </c>
      <c r="C16" s="67">
        <v>430</v>
      </c>
      <c r="D16" s="98">
        <f>IFERROR(((B16/C16)-1)*100,IF(B16+C16&lt;&gt;0,100,0))</f>
        <v>21.162790697674417</v>
      </c>
      <c r="E16" s="67">
        <v>12530</v>
      </c>
      <c r="F16" s="67">
        <v>19338</v>
      </c>
      <c r="G16" s="98">
        <f>IFERROR(((E16/F16)-1)*100,IF(E16+F16&lt;&gt;0,100,0))</f>
        <v>-35.205295273554661</v>
      </c>
    </row>
    <row r="17" spans="1:7" s="16" customFormat="1" ht="12" x14ac:dyDescent="0.2">
      <c r="A17" s="64" t="s">
        <v>9</v>
      </c>
      <c r="B17" s="67">
        <v>253108.39499999999</v>
      </c>
      <c r="C17" s="67">
        <v>73585.565000000002</v>
      </c>
      <c r="D17" s="98">
        <f>IFERROR(((B17/C17)-1)*100,IF(B17+C17&lt;&gt;0,100,0))</f>
        <v>243.96473683391568</v>
      </c>
      <c r="E17" s="67">
        <v>6037323.7520000003</v>
      </c>
      <c r="F17" s="67">
        <v>3756840.6129999999</v>
      </c>
      <c r="G17" s="98">
        <f>IFERROR(((E17/F17)-1)*100,IF(E17+F17&lt;&gt;0,100,0))</f>
        <v>60.702153056712625</v>
      </c>
    </row>
    <row r="18" spans="1:7" s="16" customFormat="1" ht="12" x14ac:dyDescent="0.2">
      <c r="A18" s="64" t="s">
        <v>10</v>
      </c>
      <c r="B18" s="67">
        <v>8327634.7056428902</v>
      </c>
      <c r="C18" s="67">
        <v>9106126.0447557792</v>
      </c>
      <c r="D18" s="98">
        <f>IFERROR(((B18/C18)-1)*100,IF(B18+C18&lt;&gt;0,100,0))</f>
        <v>-8.5490947004980491</v>
      </c>
      <c r="E18" s="67">
        <v>203457862.74451301</v>
      </c>
      <c r="F18" s="67">
        <v>141340499.29413101</v>
      </c>
      <c r="G18" s="98">
        <f>IFERROR(((E18/F18)-1)*100,IF(E18+F18&lt;&gt;0,100,0))</f>
        <v>43.948736392330922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17429085.032370001</v>
      </c>
      <c r="C24" s="66">
        <v>13187299.825750001</v>
      </c>
      <c r="D24" s="65">
        <f>B24-C24</f>
        <v>4241785.2066200003</v>
      </c>
      <c r="E24" s="67">
        <v>509340551.39967</v>
      </c>
      <c r="F24" s="67">
        <v>475402977.46654999</v>
      </c>
      <c r="G24" s="65">
        <f>E24-F24</f>
        <v>33937573.933120012</v>
      </c>
    </row>
    <row r="25" spans="1:7" s="16" customFormat="1" ht="12" x14ac:dyDescent="0.2">
      <c r="A25" s="68" t="s">
        <v>15</v>
      </c>
      <c r="B25" s="66">
        <v>20356404.57956</v>
      </c>
      <c r="C25" s="66">
        <v>16502964.439440001</v>
      </c>
      <c r="D25" s="65">
        <f>B25-C25</f>
        <v>3853440.1401199996</v>
      </c>
      <c r="E25" s="67">
        <v>563313848.92597997</v>
      </c>
      <c r="F25" s="67">
        <v>507969304.54745001</v>
      </c>
      <c r="G25" s="65">
        <f>E25-F25</f>
        <v>55344544.378529966</v>
      </c>
    </row>
    <row r="26" spans="1:7" s="28" customFormat="1" ht="12" x14ac:dyDescent="0.2">
      <c r="A26" s="69" t="s">
        <v>16</v>
      </c>
      <c r="B26" s="70">
        <f>B24-B25</f>
        <v>-2927319.5471899994</v>
      </c>
      <c r="C26" s="70">
        <f>C24-C25</f>
        <v>-3315664.61369</v>
      </c>
      <c r="D26" s="70"/>
      <c r="E26" s="70">
        <f>E24-E25</f>
        <v>-53973297.526309967</v>
      </c>
      <c r="F26" s="70">
        <f>F24-F25</f>
        <v>-32566327.080900013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54521.89999654</v>
      </c>
      <c r="C33" s="126">
        <v>57589.82477146</v>
      </c>
      <c r="D33" s="98">
        <f t="shared" ref="D33:D42" si="0">IFERROR(((B33/C33)-1)*100,IF(B33+C33&lt;&gt;0,100,0))</f>
        <v>-5.3271993569954041</v>
      </c>
      <c r="E33" s="64"/>
      <c r="F33" s="126">
        <v>54963.53</v>
      </c>
      <c r="G33" s="126">
        <v>53335.35</v>
      </c>
    </row>
    <row r="34" spans="1:7" s="16" customFormat="1" ht="12" x14ac:dyDescent="0.2">
      <c r="A34" s="64" t="s">
        <v>23</v>
      </c>
      <c r="B34" s="126">
        <v>58163.234125379997</v>
      </c>
      <c r="C34" s="126">
        <v>70695.767934849995</v>
      </c>
      <c r="D34" s="98">
        <f t="shared" si="0"/>
        <v>-17.727417320113716</v>
      </c>
      <c r="E34" s="64"/>
      <c r="F34" s="126">
        <v>58169.81</v>
      </c>
      <c r="G34" s="126">
        <v>55611.34</v>
      </c>
    </row>
    <row r="35" spans="1:7" s="16" customFormat="1" ht="12" x14ac:dyDescent="0.2">
      <c r="A35" s="64" t="s">
        <v>24</v>
      </c>
      <c r="B35" s="126">
        <v>36179.928773899999</v>
      </c>
      <c r="C35" s="126">
        <v>48715.304532690003</v>
      </c>
      <c r="D35" s="98">
        <f t="shared" si="0"/>
        <v>-25.731904745413715</v>
      </c>
      <c r="E35" s="64"/>
      <c r="F35" s="126">
        <v>36180.22</v>
      </c>
      <c r="G35" s="126">
        <v>35517.379999999997</v>
      </c>
    </row>
    <row r="36" spans="1:7" s="16" customFormat="1" ht="12" x14ac:dyDescent="0.2">
      <c r="A36" s="64" t="s">
        <v>25</v>
      </c>
      <c r="B36" s="126">
        <v>50179.891363210001</v>
      </c>
      <c r="C36" s="126">
        <v>51539.300336870001</v>
      </c>
      <c r="D36" s="98">
        <f t="shared" si="0"/>
        <v>-2.6376162749099485</v>
      </c>
      <c r="E36" s="64"/>
      <c r="F36" s="126">
        <v>50678.26</v>
      </c>
      <c r="G36" s="126">
        <v>49197.33</v>
      </c>
    </row>
    <row r="37" spans="1:7" s="16" customFormat="1" ht="12" x14ac:dyDescent="0.2">
      <c r="A37" s="64" t="s">
        <v>79</v>
      </c>
      <c r="B37" s="126">
        <v>50138.015831030003</v>
      </c>
      <c r="C37" s="126">
        <v>46175.426574249999</v>
      </c>
      <c r="D37" s="98">
        <f t="shared" si="0"/>
        <v>8.5815975092469863</v>
      </c>
      <c r="E37" s="64"/>
      <c r="F37" s="126">
        <v>51805.31</v>
      </c>
      <c r="G37" s="126">
        <v>49885.82</v>
      </c>
    </row>
    <row r="38" spans="1:7" s="16" customFormat="1" ht="12" x14ac:dyDescent="0.2">
      <c r="A38" s="64" t="s">
        <v>26</v>
      </c>
      <c r="B38" s="126">
        <v>76554.728439130005</v>
      </c>
      <c r="C38" s="126">
        <v>72144.622944210001</v>
      </c>
      <c r="D38" s="98">
        <f t="shared" si="0"/>
        <v>6.1128678963785932</v>
      </c>
      <c r="E38" s="64"/>
      <c r="F38" s="126">
        <v>76956</v>
      </c>
      <c r="G38" s="126">
        <v>74441.039999999994</v>
      </c>
    </row>
    <row r="39" spans="1:7" s="16" customFormat="1" ht="12" x14ac:dyDescent="0.2">
      <c r="A39" s="64" t="s">
        <v>27</v>
      </c>
      <c r="B39" s="126">
        <v>10150.015634290001</v>
      </c>
      <c r="C39" s="126">
        <v>16640.825899399999</v>
      </c>
      <c r="D39" s="98">
        <f t="shared" si="0"/>
        <v>-39.005337261199458</v>
      </c>
      <c r="E39" s="64"/>
      <c r="F39" s="126">
        <v>10327.59</v>
      </c>
      <c r="G39" s="126">
        <v>9797.25</v>
      </c>
    </row>
    <row r="40" spans="1:7" s="16" customFormat="1" ht="12" x14ac:dyDescent="0.2">
      <c r="A40" s="64" t="s">
        <v>28</v>
      </c>
      <c r="B40" s="126">
        <v>71892.707951060002</v>
      </c>
      <c r="C40" s="126">
        <v>77278.875530300007</v>
      </c>
      <c r="D40" s="98">
        <f t="shared" si="0"/>
        <v>-6.9697799589852449</v>
      </c>
      <c r="E40" s="64"/>
      <c r="F40" s="126">
        <v>72362.16</v>
      </c>
      <c r="G40" s="126">
        <v>69841.69</v>
      </c>
    </row>
    <row r="41" spans="1:7" s="16" customFormat="1" ht="12" x14ac:dyDescent="0.2">
      <c r="A41" s="64" t="s">
        <v>29</v>
      </c>
      <c r="B41" s="126">
        <v>4941.9899112399999</v>
      </c>
      <c r="C41" s="126">
        <v>1922.98321801</v>
      </c>
      <c r="D41" s="98">
        <f t="shared" si="0"/>
        <v>156.99599793461641</v>
      </c>
      <c r="E41" s="64"/>
      <c r="F41" s="126">
        <v>5119.4399999999996</v>
      </c>
      <c r="G41" s="126">
        <v>4698.6400000000003</v>
      </c>
    </row>
    <row r="42" spans="1:7" s="16" customFormat="1" ht="12" x14ac:dyDescent="0.2">
      <c r="A42" s="64" t="s">
        <v>78</v>
      </c>
      <c r="B42" s="126">
        <v>807.83674353000004</v>
      </c>
      <c r="C42" s="126">
        <v>863.74247284</v>
      </c>
      <c r="D42" s="98">
        <f t="shared" si="0"/>
        <v>-6.4724997401344631</v>
      </c>
      <c r="E42" s="64"/>
      <c r="F42" s="126">
        <v>841.97</v>
      </c>
      <c r="G42" s="126">
        <v>807.84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16865.207651666598</v>
      </c>
      <c r="D48" s="72"/>
      <c r="E48" s="127">
        <v>16337.663276057499</v>
      </c>
      <c r="F48" s="72"/>
      <c r="G48" s="98">
        <f>IFERROR(((C48/E48)-1)*100,IF(C48+E48&lt;&gt;0,100,0))</f>
        <v>3.229007518977367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5571</v>
      </c>
      <c r="D54" s="75"/>
      <c r="E54" s="128">
        <v>907386</v>
      </c>
      <c r="F54" s="128">
        <v>112385601.18000001</v>
      </c>
      <c r="G54" s="128">
        <v>10859700</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5833</v>
      </c>
      <c r="C68" s="66">
        <v>6333</v>
      </c>
      <c r="D68" s="98">
        <f>IFERROR(((B68/C68)-1)*100,IF(B68+C68&lt;&gt;0,100,0))</f>
        <v>-7.895152376440862</v>
      </c>
      <c r="E68" s="66">
        <v>189666</v>
      </c>
      <c r="F68" s="66">
        <v>152709</v>
      </c>
      <c r="G68" s="98">
        <f>IFERROR(((E68/F68)-1)*100,IF(E68+F68&lt;&gt;0,100,0))</f>
        <v>24.200931182837948</v>
      </c>
    </row>
    <row r="69" spans="1:7" s="16" customFormat="1" ht="12" x14ac:dyDescent="0.2">
      <c r="A69" s="79" t="s">
        <v>54</v>
      </c>
      <c r="B69" s="67">
        <v>179526793.37599999</v>
      </c>
      <c r="C69" s="66">
        <v>247173001.903</v>
      </c>
      <c r="D69" s="98">
        <f>IFERROR(((B69/C69)-1)*100,IF(B69+C69&lt;&gt;0,100,0))</f>
        <v>-27.367960095231979</v>
      </c>
      <c r="E69" s="66">
        <v>6411140422.0050001</v>
      </c>
      <c r="F69" s="66">
        <v>5293350693.2139997</v>
      </c>
      <c r="G69" s="98">
        <f>IFERROR(((E69/F69)-1)*100,IF(E69+F69&lt;&gt;0,100,0))</f>
        <v>21.116865168672661</v>
      </c>
    </row>
    <row r="70" spans="1:7" s="62" customFormat="1" ht="12" x14ac:dyDescent="0.2">
      <c r="A70" s="79" t="s">
        <v>55</v>
      </c>
      <c r="B70" s="67">
        <v>174588701.31233999</v>
      </c>
      <c r="C70" s="66">
        <v>248579294.68741</v>
      </c>
      <c r="D70" s="98">
        <f>IFERROR(((B70/C70)-1)*100,IF(B70+C70&lt;&gt;0,100,0))</f>
        <v>-29.765388733648813</v>
      </c>
      <c r="E70" s="66">
        <v>6177524330.5417204</v>
      </c>
      <c r="F70" s="66">
        <v>5333210554.1392202</v>
      </c>
      <c r="G70" s="98">
        <f>IFERROR(((E70/F70)-1)*100,IF(E70+F70&lt;&gt;0,100,0))</f>
        <v>15.831247760267209</v>
      </c>
    </row>
    <row r="71" spans="1:7" s="16" customFormat="1" ht="12" x14ac:dyDescent="0.2">
      <c r="A71" s="79" t="s">
        <v>94</v>
      </c>
      <c r="B71" s="98">
        <f>IFERROR(B69/B68/1000,)</f>
        <v>30.777780451911536</v>
      </c>
      <c r="C71" s="98">
        <f>IFERROR(C69/C68/1000,)</f>
        <v>39.02937026732986</v>
      </c>
      <c r="D71" s="98">
        <f>IFERROR(((B71/C71)-1)*100,IF(B71+C71&lt;&gt;0,100,0))</f>
        <v>-21.142000905726743</v>
      </c>
      <c r="E71" s="98">
        <f>IFERROR(E69/E68/1000,)</f>
        <v>33.802265150343239</v>
      </c>
      <c r="F71" s="98">
        <f>IFERROR(F69/F68/1000,)</f>
        <v>34.662991003896302</v>
      </c>
      <c r="G71" s="98">
        <f>IFERROR(((E71/F71)-1)*100,IF(E71+F71&lt;&gt;0,100,0))</f>
        <v>-2.4831263218350497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2630</v>
      </c>
      <c r="C74" s="66">
        <v>3484</v>
      </c>
      <c r="D74" s="98">
        <f>IFERROR(((B74/C74)-1)*100,IF(B74+C74&lt;&gt;0,100,0))</f>
        <v>-24.51205510907003</v>
      </c>
      <c r="E74" s="66">
        <v>83214</v>
      </c>
      <c r="F74" s="66">
        <v>94239</v>
      </c>
      <c r="G74" s="98">
        <f>IFERROR(((E74/F74)-1)*100,IF(E74+F74&lt;&gt;0,100,0))</f>
        <v>-11.698978130073534</v>
      </c>
    </row>
    <row r="75" spans="1:7" s="16" customFormat="1" ht="12" x14ac:dyDescent="0.2">
      <c r="A75" s="79" t="s">
        <v>54</v>
      </c>
      <c r="B75" s="67">
        <v>386550426.80000001</v>
      </c>
      <c r="C75" s="66">
        <v>617116274</v>
      </c>
      <c r="D75" s="98">
        <f>IFERROR(((B75/C75)-1)*100,IF(B75+C75&lt;&gt;0,100,0))</f>
        <v>-37.361816065152084</v>
      </c>
      <c r="E75" s="66">
        <v>11572047504.816</v>
      </c>
      <c r="F75" s="66">
        <v>13445189095.530001</v>
      </c>
      <c r="G75" s="98">
        <f>IFERROR(((E75/F75)-1)*100,IF(E75+F75&lt;&gt;0,100,0))</f>
        <v>-13.931686474656924</v>
      </c>
    </row>
    <row r="76" spans="1:7" s="16" customFormat="1" ht="12" x14ac:dyDescent="0.2">
      <c r="A76" s="79" t="s">
        <v>55</v>
      </c>
      <c r="B76" s="67">
        <v>365421551.73212999</v>
      </c>
      <c r="C76" s="66">
        <v>610225163.49124002</v>
      </c>
      <c r="D76" s="98">
        <f>IFERROR(((B76/C76)-1)*100,IF(B76+C76&lt;&gt;0,100,0))</f>
        <v>-40.11693165167619</v>
      </c>
      <c r="E76" s="66">
        <v>11355760845.857901</v>
      </c>
      <c r="F76" s="66">
        <v>13184761519.745399</v>
      </c>
      <c r="G76" s="98">
        <f>IFERROR(((E76/F76)-1)*100,IF(E76+F76&lt;&gt;0,100,0))</f>
        <v>-13.872080061125125</v>
      </c>
    </row>
    <row r="77" spans="1:7" s="16" customFormat="1" ht="12" x14ac:dyDescent="0.2">
      <c r="A77" s="79" t="s">
        <v>94</v>
      </c>
      <c r="B77" s="98">
        <f>IFERROR(B75/B74/1000,)</f>
        <v>146.97734859315591</v>
      </c>
      <c r="C77" s="98">
        <f>IFERROR(C75/C74/1000,)</f>
        <v>177.12866647531573</v>
      </c>
      <c r="D77" s="98">
        <f>IFERROR(((B77/C77)-1)*100,IF(B77+C77&lt;&gt;0,100,0))</f>
        <v>-17.022268886307934</v>
      </c>
      <c r="E77" s="98">
        <f>IFERROR(E75/E74/1000,)</f>
        <v>139.06370928949454</v>
      </c>
      <c r="F77" s="98">
        <f>IFERROR(F75/F74/1000,)</f>
        <v>142.6711774905294</v>
      </c>
      <c r="G77" s="98">
        <f>IFERROR(((E77/F77)-1)*100,IF(E77+F77&lt;&gt;0,100,0))</f>
        <v>-2.5285192598023754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267</v>
      </c>
      <c r="C80" s="66">
        <v>224</v>
      </c>
      <c r="D80" s="98">
        <f>IFERROR(((B80/C80)-1)*100,IF(B80+C80&lt;&gt;0,100,0))</f>
        <v>19.19642857142858</v>
      </c>
      <c r="E80" s="66">
        <v>6725</v>
      </c>
      <c r="F80" s="66">
        <v>4855</v>
      </c>
      <c r="G80" s="98">
        <f>IFERROR(((E80/F80)-1)*100,IF(E80+F80&lt;&gt;0,100,0))</f>
        <v>38.516992790937188</v>
      </c>
    </row>
    <row r="81" spans="1:7" s="16" customFormat="1" ht="12" x14ac:dyDescent="0.2">
      <c r="A81" s="79" t="s">
        <v>54</v>
      </c>
      <c r="B81" s="67">
        <v>21060019.124000002</v>
      </c>
      <c r="C81" s="66">
        <v>18418694.712000001</v>
      </c>
      <c r="D81" s="98">
        <f>IFERROR(((B81/C81)-1)*100,IF(B81+C81&lt;&gt;0,100,0))</f>
        <v>14.340453834001309</v>
      </c>
      <c r="E81" s="66">
        <v>579178045.653</v>
      </c>
      <c r="F81" s="66">
        <v>366487567.82599998</v>
      </c>
      <c r="G81" s="98">
        <f>IFERROR(((E81/F81)-1)*100,IF(E81+F81&lt;&gt;0,100,0))</f>
        <v>58.034841151277661</v>
      </c>
    </row>
    <row r="82" spans="1:7" s="16" customFormat="1" ht="12" x14ac:dyDescent="0.2">
      <c r="A82" s="79" t="s">
        <v>55</v>
      </c>
      <c r="B82" s="67">
        <v>5939540.2498197602</v>
      </c>
      <c r="C82" s="66">
        <v>9378748.6868201904</v>
      </c>
      <c r="D82" s="98">
        <f>IFERROR(((B82/C82)-1)*100,IF(B82+C82&lt;&gt;0,100,0))</f>
        <v>-36.670227040345971</v>
      </c>
      <c r="E82" s="66">
        <v>195704746.20221099</v>
      </c>
      <c r="F82" s="66">
        <v>124172027.42231999</v>
      </c>
      <c r="G82" s="98">
        <f>IFERROR(((E82/F82)-1)*100,IF(E82+F82&lt;&gt;0,100,0))</f>
        <v>57.607756162828785</v>
      </c>
    </row>
    <row r="83" spans="1:7" s="32" customFormat="1" x14ac:dyDescent="0.2">
      <c r="A83" s="79" t="s">
        <v>94</v>
      </c>
      <c r="B83" s="98">
        <f>IFERROR(B81/B80/1000,)</f>
        <v>78.876476119850196</v>
      </c>
      <c r="C83" s="98">
        <f>IFERROR(C81/C80/1000,)</f>
        <v>82.226315678571439</v>
      </c>
      <c r="D83" s="98">
        <f>IFERROR(((B83/C83)-1)*100,IF(B83+C83&lt;&gt;0,100,0))</f>
        <v>-4.0739263714745562</v>
      </c>
      <c r="E83" s="98">
        <f>IFERROR(E81/E80/1000,)</f>
        <v>86.12312946513012</v>
      </c>
      <c r="F83" s="98">
        <f>IFERROR(F81/F80/1000,)</f>
        <v>75.486625710813584</v>
      </c>
      <c r="G83" s="98">
        <f>IFERROR(((E83/F83)-1)*100,IF(E83+F83&lt;&gt;0,100,0))</f>
        <v>14.090580489138006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8730</v>
      </c>
      <c r="C86" s="64">
        <f>C68+C74+C80</f>
        <v>10041</v>
      </c>
      <c r="D86" s="98">
        <f>IFERROR(((B86/C86)-1)*100,IF(B86+C86&lt;&gt;0,100,0))</f>
        <v>-13.056468479235139</v>
      </c>
      <c r="E86" s="64">
        <f>E68+E74+E80</f>
        <v>279605</v>
      </c>
      <c r="F86" s="64">
        <f>F68+F74+F80</f>
        <v>251803</v>
      </c>
      <c r="G86" s="98">
        <f>IFERROR(((E86/F86)-1)*100,IF(E86+F86&lt;&gt;0,100,0))</f>
        <v>11.041171074212786</v>
      </c>
    </row>
    <row r="87" spans="1:7" s="62" customFormat="1" ht="12" x14ac:dyDescent="0.2">
      <c r="A87" s="79" t="s">
        <v>54</v>
      </c>
      <c r="B87" s="64">
        <f t="shared" ref="B87:C87" si="1">B69+B75+B81</f>
        <v>587137239.29999995</v>
      </c>
      <c r="C87" s="64">
        <f t="shared" si="1"/>
        <v>882707970.61500001</v>
      </c>
      <c r="D87" s="98">
        <f>IFERROR(((B87/C87)-1)*100,IF(B87+C87&lt;&gt;0,100,0))</f>
        <v>-33.484543150671918</v>
      </c>
      <c r="E87" s="64">
        <f t="shared" ref="E87:F87" si="2">E69+E75+E81</f>
        <v>18562365972.473999</v>
      </c>
      <c r="F87" s="64">
        <f t="shared" si="2"/>
        <v>19105027356.57</v>
      </c>
      <c r="G87" s="98">
        <f>IFERROR(((E87/F87)-1)*100,IF(E87+F87&lt;&gt;0,100,0))</f>
        <v>-2.8404114475627074</v>
      </c>
    </row>
    <row r="88" spans="1:7" s="62" customFormat="1" ht="12" x14ac:dyDescent="0.2">
      <c r="A88" s="79" t="s">
        <v>55</v>
      </c>
      <c r="B88" s="64">
        <f t="shared" ref="B88:C88" si="3">B70+B76+B82</f>
        <v>545949793.29428971</v>
      </c>
      <c r="C88" s="64">
        <f t="shared" si="3"/>
        <v>868183206.86547017</v>
      </c>
      <c r="D88" s="98">
        <f>IFERROR(((B88/C88)-1)*100,IF(B88+C88&lt;&gt;0,100,0))</f>
        <v>-37.115831200489033</v>
      </c>
      <c r="E88" s="64">
        <f t="shared" ref="E88:F88" si="4">E70+E76+E82</f>
        <v>17728989922.60183</v>
      </c>
      <c r="F88" s="64">
        <f t="shared" si="4"/>
        <v>18642144101.306942</v>
      </c>
      <c r="G88" s="98">
        <f>IFERROR(((E88/F88)-1)*100,IF(E88+F88&lt;&gt;0,100,0))</f>
        <v>-4.8983323685449554</v>
      </c>
    </row>
    <row r="89" spans="1:7" s="63" customFormat="1" x14ac:dyDescent="0.2">
      <c r="A89" s="79" t="s">
        <v>95</v>
      </c>
      <c r="B89" s="98">
        <f>IFERROR((B75/B87)*100,IF(B75+B87&lt;&gt;0,100,0))</f>
        <v>65.836469044418862</v>
      </c>
      <c r="C89" s="98">
        <f>IFERROR((C75/C87)*100,IF(C75+C87&lt;&gt;0,100,0))</f>
        <v>69.91171424112585</v>
      </c>
      <c r="D89" s="98">
        <f>IFERROR(((B89/C89)-1)*100,IF(B89+C89&lt;&gt;0,100,0))</f>
        <v>-5.829130698542806</v>
      </c>
      <c r="E89" s="98">
        <f>IFERROR((E75/E87)*100,IF(E75+E87&lt;&gt;0,100,0))</f>
        <v>62.341446785264907</v>
      </c>
      <c r="F89" s="98">
        <f>IFERROR((F75/F87)*100,IF(F75+F87&lt;&gt;0,100,0))</f>
        <v>70.375136578416644</v>
      </c>
      <c r="G89" s="98">
        <f>IFERROR(((E89/F89)-1)*100,IF(E89+F89&lt;&gt;0,100,0))</f>
        <v>-11.415522844776394</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28758386.517000001</v>
      </c>
      <c r="C95" s="129">
        <v>37024254.708999999</v>
      </c>
      <c r="D95" s="65">
        <f>B95-C95</f>
        <v>-8265868.1919999979</v>
      </c>
      <c r="E95" s="129">
        <v>820677100.55900002</v>
      </c>
      <c r="F95" s="129">
        <v>763200106.88900006</v>
      </c>
      <c r="G95" s="80">
        <f>E95-F95</f>
        <v>57476993.669999957</v>
      </c>
    </row>
    <row r="96" spans="1:7" s="16" customFormat="1" ht="13.5" x14ac:dyDescent="0.2">
      <c r="A96" s="79" t="s">
        <v>88</v>
      </c>
      <c r="B96" s="66">
        <v>28051177.677999999</v>
      </c>
      <c r="C96" s="129">
        <v>42593746.177000001</v>
      </c>
      <c r="D96" s="65">
        <f>B96-C96</f>
        <v>-14542568.499000002</v>
      </c>
      <c r="E96" s="129">
        <v>881034197.90799999</v>
      </c>
      <c r="F96" s="129">
        <v>761190467.43900001</v>
      </c>
      <c r="G96" s="80">
        <f>E96-F96</f>
        <v>119843730.46899998</v>
      </c>
    </row>
    <row r="97" spans="1:7" s="28" customFormat="1" ht="12" x14ac:dyDescent="0.2">
      <c r="A97" s="81" t="s">
        <v>16</v>
      </c>
      <c r="B97" s="65">
        <f>B95-B96</f>
        <v>707208.83900000155</v>
      </c>
      <c r="C97" s="65">
        <f>C95-C96</f>
        <v>-5569491.4680000022</v>
      </c>
      <c r="D97" s="82"/>
      <c r="E97" s="65">
        <f>E95-E96</f>
        <v>-60357097.348999977</v>
      </c>
      <c r="F97" s="82">
        <f>F95-F96</f>
        <v>2009639.4500000477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694.36319709633904</v>
      </c>
      <c r="C104" s="130">
        <v>682.59613083433999</v>
      </c>
      <c r="D104" s="98">
        <f>IFERROR(((B104/C104)-1)*100,IF(B104+C104&lt;&gt;0,100,0))</f>
        <v>1.7238694640147045</v>
      </c>
      <c r="E104" s="84"/>
      <c r="F104" s="131">
        <v>705.40117592037996</v>
      </c>
      <c r="G104" s="131">
        <v>694.36319709633904</v>
      </c>
    </row>
    <row r="105" spans="1:7" s="16" customFormat="1" ht="12" x14ac:dyDescent="0.2">
      <c r="A105" s="79" t="s">
        <v>50</v>
      </c>
      <c r="B105" s="131">
        <v>686.25357874191798</v>
      </c>
      <c r="C105" s="130">
        <v>675.98301887549496</v>
      </c>
      <c r="D105" s="98">
        <f>IFERROR(((B105/C105)-1)*100,IF(B105+C105&lt;&gt;0,100,0))</f>
        <v>1.5193517558337755</v>
      </c>
      <c r="E105" s="84"/>
      <c r="F105" s="131">
        <v>697.193205087401</v>
      </c>
      <c r="G105" s="131">
        <v>686.25357874191798</v>
      </c>
    </row>
    <row r="106" spans="1:7" s="16" customFormat="1" ht="12" x14ac:dyDescent="0.2">
      <c r="A106" s="79" t="s">
        <v>51</v>
      </c>
      <c r="B106" s="131">
        <v>726.99788626227405</v>
      </c>
      <c r="C106" s="130">
        <v>708.17348751495501</v>
      </c>
      <c r="D106" s="98">
        <f>IFERROR(((B106/C106)-1)*100,IF(B106+C106&lt;&gt;0,100,0))</f>
        <v>2.6581620293885333</v>
      </c>
      <c r="E106" s="84"/>
      <c r="F106" s="131">
        <v>738.36531011879902</v>
      </c>
      <c r="G106" s="131">
        <v>726.99788626227405</v>
      </c>
    </row>
    <row r="107" spans="1:7" s="28" customFormat="1" ht="12" x14ac:dyDescent="0.2">
      <c r="A107" s="81" t="s">
        <v>52</v>
      </c>
      <c r="B107" s="85"/>
      <c r="C107" s="84"/>
      <c r="D107" s="86"/>
      <c r="E107" s="84"/>
      <c r="F107" s="71"/>
      <c r="G107" s="71"/>
    </row>
    <row r="108" spans="1:7" s="16" customFormat="1" ht="12" x14ac:dyDescent="0.2">
      <c r="A108" s="79" t="s">
        <v>56</v>
      </c>
      <c r="B108" s="131">
        <v>569.99700336122498</v>
      </c>
      <c r="C108" s="130">
        <v>515.05115203738706</v>
      </c>
      <c r="D108" s="98">
        <f>IFERROR(((B108/C108)-1)*100,IF(B108+C108&lt;&gt;0,100,0))</f>
        <v>10.668037748578696</v>
      </c>
      <c r="E108" s="84"/>
      <c r="F108" s="131">
        <v>570.633128443435</v>
      </c>
      <c r="G108" s="131">
        <v>569.02987264348099</v>
      </c>
    </row>
    <row r="109" spans="1:7" s="16" customFormat="1" ht="12" x14ac:dyDescent="0.2">
      <c r="A109" s="79" t="s">
        <v>57</v>
      </c>
      <c r="B109" s="131">
        <v>724.32118829731303</v>
      </c>
      <c r="C109" s="130">
        <v>650.23789906350601</v>
      </c>
      <c r="D109" s="98">
        <f>IFERROR(((B109/C109)-1)*100,IF(B109+C109&lt;&gt;0,100,0))</f>
        <v>11.39325919644245</v>
      </c>
      <c r="E109" s="84"/>
      <c r="F109" s="131">
        <v>727.42272613798696</v>
      </c>
      <c r="G109" s="131">
        <v>724.32118829731303</v>
      </c>
    </row>
    <row r="110" spans="1:7" s="16" customFormat="1" ht="12" x14ac:dyDescent="0.2">
      <c r="A110" s="79" t="s">
        <v>59</v>
      </c>
      <c r="B110" s="131">
        <v>792.59736264721096</v>
      </c>
      <c r="C110" s="130">
        <v>759.09872821440297</v>
      </c>
      <c r="D110" s="98">
        <f>IFERROR(((B110/C110)-1)*100,IF(B110+C110&lt;&gt;0,100,0))</f>
        <v>4.4129483014160087</v>
      </c>
      <c r="E110" s="84"/>
      <c r="F110" s="131">
        <v>804.86675385329295</v>
      </c>
      <c r="G110" s="131">
        <v>792.59736264721096</v>
      </c>
    </row>
    <row r="111" spans="1:7" s="16" customFormat="1" ht="12" x14ac:dyDescent="0.2">
      <c r="A111" s="79" t="s">
        <v>58</v>
      </c>
      <c r="B111" s="131">
        <v>710.63234921642197</v>
      </c>
      <c r="C111" s="130">
        <v>741.28158743176095</v>
      </c>
      <c r="D111" s="98">
        <f>IFERROR(((B111/C111)-1)*100,IF(B111+C111&lt;&gt;0,100,0))</f>
        <v>-4.1346282890319941</v>
      </c>
      <c r="E111" s="84"/>
      <c r="F111" s="131">
        <v>728.38082169431095</v>
      </c>
      <c r="G111" s="131">
        <v>710.63234921642197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66">
        <v>0</v>
      </c>
      <c r="D119" s="98">
        <f>IFERROR(((B119/C119)-1)*100,IF(B119+C119&lt;&gt;0,100,0))</f>
        <v>0</v>
      </c>
      <c r="E119" s="66">
        <v>2</v>
      </c>
      <c r="F119" s="66">
        <v>0</v>
      </c>
      <c r="G119" s="98">
        <f>IFERROR(((E119/F119)-1)*100,IF(E119+F119&lt;&gt;0,100,0))</f>
        <v>100</v>
      </c>
    </row>
    <row r="120" spans="1:7" s="16" customFormat="1" ht="12" x14ac:dyDescent="0.2">
      <c r="A120" s="79" t="s">
        <v>72</v>
      </c>
      <c r="B120" s="67">
        <v>107</v>
      </c>
      <c r="C120" s="66">
        <v>164</v>
      </c>
      <c r="D120" s="98">
        <f>IFERROR(((B120/C120)-1)*100,IF(B120+C120&lt;&gt;0,100,0))</f>
        <v>-34.756097560975604</v>
      </c>
      <c r="E120" s="66">
        <v>8235</v>
      </c>
      <c r="F120" s="66">
        <v>5697</v>
      </c>
      <c r="G120" s="98">
        <f>IFERROR(((E120/F120)-1)*100,IF(E120+F120&lt;&gt;0,100,0))</f>
        <v>44.549763033175353</v>
      </c>
    </row>
    <row r="121" spans="1:7" s="16" customFormat="1" ht="12" x14ac:dyDescent="0.2">
      <c r="A121" s="79" t="s">
        <v>74</v>
      </c>
      <c r="B121" s="67">
        <v>3</v>
      </c>
      <c r="C121" s="66">
        <v>5</v>
      </c>
      <c r="D121" s="98">
        <f>IFERROR(((B121/C121)-1)*100,IF(B121+C121&lt;&gt;0,100,0))</f>
        <v>-40</v>
      </c>
      <c r="E121" s="66">
        <v>230</v>
      </c>
      <c r="F121" s="66">
        <v>198</v>
      </c>
      <c r="G121" s="98">
        <f>IFERROR(((E121/F121)-1)*100,IF(E121+F121&lt;&gt;0,100,0))</f>
        <v>16.161616161616156</v>
      </c>
    </row>
    <row r="122" spans="1:7" s="28" customFormat="1" ht="12" x14ac:dyDescent="0.2">
      <c r="A122" s="81" t="s">
        <v>34</v>
      </c>
      <c r="B122" s="82">
        <f>SUM(B119:B121)</f>
        <v>110</v>
      </c>
      <c r="C122" s="82">
        <f>SUM(C119:C121)</f>
        <v>169</v>
      </c>
      <c r="D122" s="98">
        <f>IFERROR(((B122/C122)-1)*100,IF(B122+C122&lt;&gt;0,100,0))</f>
        <v>-34.911242603550299</v>
      </c>
      <c r="E122" s="82">
        <f>SUM(E119:E121)</f>
        <v>8467</v>
      </c>
      <c r="F122" s="82">
        <f>SUM(F119:F121)</f>
        <v>5895</v>
      </c>
      <c r="G122" s="98">
        <f>IFERROR(((E122/F122)-1)*100,IF(E122+F122&lt;&gt;0,100,0))</f>
        <v>43.630195080576748</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v>
      </c>
      <c r="C125" s="66">
        <v>0</v>
      </c>
      <c r="D125" s="98">
        <f>IFERROR(((B125/C125)-1)*100,IF(B125+C125&lt;&gt;0,100,0))</f>
        <v>100</v>
      </c>
      <c r="E125" s="66">
        <v>888</v>
      </c>
      <c r="F125" s="66">
        <v>670</v>
      </c>
      <c r="G125" s="98">
        <f>IFERROR(((E125/F125)-1)*100,IF(E125+F125&lt;&gt;0,100,0))</f>
        <v>32.537313432835816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v>
      </c>
      <c r="C127" s="82">
        <f>SUM(C125:C126)</f>
        <v>0</v>
      </c>
      <c r="D127" s="98">
        <f>IFERROR(((B127/C127)-1)*100,IF(B127+C127&lt;&gt;0,100,0))</f>
        <v>100</v>
      </c>
      <c r="E127" s="82">
        <f>SUM(E125:E126)</f>
        <v>888</v>
      </c>
      <c r="F127" s="82">
        <f>SUM(F125:F126)</f>
        <v>670</v>
      </c>
      <c r="G127" s="98">
        <f>IFERROR(((E127/F127)-1)*100,IF(E127+F127&lt;&gt;0,100,0))</f>
        <v>32.537313432835816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66">
        <v>0</v>
      </c>
      <c r="D130" s="98">
        <f>IFERROR(((B130/C130)-1)*100,IF(B130+C130&lt;&gt;0,100,0))</f>
        <v>0</v>
      </c>
      <c r="E130" s="66">
        <v>35</v>
      </c>
      <c r="F130" s="66">
        <v>0</v>
      </c>
      <c r="G130" s="98">
        <f>IFERROR(((E130/F130)-1)*100,IF(E130+F130&lt;&gt;0,100,0))</f>
        <v>100</v>
      </c>
    </row>
    <row r="131" spans="1:7" s="16" customFormat="1" ht="12" x14ac:dyDescent="0.2">
      <c r="A131" s="79" t="s">
        <v>72</v>
      </c>
      <c r="B131" s="67">
        <v>24700</v>
      </c>
      <c r="C131" s="66">
        <v>33720</v>
      </c>
      <c r="D131" s="98">
        <f>IFERROR(((B131/C131)-1)*100,IF(B131+C131&lt;&gt;0,100,0))</f>
        <v>-26.749703440094898</v>
      </c>
      <c r="E131" s="66">
        <v>6471634</v>
      </c>
      <c r="F131" s="66">
        <v>4966303</v>
      </c>
      <c r="G131" s="98">
        <f>IFERROR(((E131/F131)-1)*100,IF(E131+F131&lt;&gt;0,100,0))</f>
        <v>30.310897261000779</v>
      </c>
    </row>
    <row r="132" spans="1:7" s="16" customFormat="1" ht="12" x14ac:dyDescent="0.2">
      <c r="A132" s="79" t="s">
        <v>74</v>
      </c>
      <c r="B132" s="67">
        <v>20</v>
      </c>
      <c r="C132" s="66">
        <v>70</v>
      </c>
      <c r="D132" s="98">
        <f>IFERROR(((B132/C132)-1)*100,IF(B132+C132&lt;&gt;0,100,0))</f>
        <v>-71.428571428571431</v>
      </c>
      <c r="E132" s="66">
        <v>13240</v>
      </c>
      <c r="F132" s="66">
        <v>10311</v>
      </c>
      <c r="G132" s="98">
        <f>IFERROR(((E132/F132)-1)*100,IF(E132+F132&lt;&gt;0,100,0))</f>
        <v>28.406556105130456</v>
      </c>
    </row>
    <row r="133" spans="1:7" s="16" customFormat="1" ht="12" x14ac:dyDescent="0.2">
      <c r="A133" s="81" t="s">
        <v>34</v>
      </c>
      <c r="B133" s="82">
        <f>SUM(B130:B132)</f>
        <v>24720</v>
      </c>
      <c r="C133" s="82">
        <f>SUM(C130:C132)</f>
        <v>33790</v>
      </c>
      <c r="D133" s="98">
        <f>IFERROR(((B133/C133)-1)*100,IF(B133+C133&lt;&gt;0,100,0))</f>
        <v>-26.842261023971592</v>
      </c>
      <c r="E133" s="82">
        <f>SUM(E130:E132)</f>
        <v>6484909</v>
      </c>
      <c r="F133" s="82">
        <f>SUM(F130:F132)</f>
        <v>4976614</v>
      </c>
      <c r="G133" s="98">
        <f>IFERROR(((E133/F133)-1)*100,IF(E133+F133&lt;&gt;0,100,0))</f>
        <v>30.307654963796658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110</v>
      </c>
      <c r="C136" s="66">
        <v>0</v>
      </c>
      <c r="D136" s="98">
        <f>IFERROR(((B136/C136)-1)*100,)</f>
        <v>0</v>
      </c>
      <c r="E136" s="66">
        <v>452327</v>
      </c>
      <c r="F136" s="66">
        <v>499910</v>
      </c>
      <c r="G136" s="98">
        <f>IFERROR(((E136/F136)-1)*100,)</f>
        <v>-9.5183132963933552</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110</v>
      </c>
      <c r="C138" s="82">
        <f>SUM(C136:C137)</f>
        <v>0</v>
      </c>
      <c r="D138" s="98">
        <f>IFERROR(((B138/C138)-1)*100,)</f>
        <v>0</v>
      </c>
      <c r="E138" s="82">
        <f>SUM(E136:E137)</f>
        <v>452327</v>
      </c>
      <c r="F138" s="82">
        <f>SUM(F136:F137)</f>
        <v>499910</v>
      </c>
      <c r="G138" s="98">
        <f>IFERROR(((E138/F138)-1)*100,)</f>
        <v>-9.5183132963933552</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66">
        <v>0</v>
      </c>
      <c r="D141" s="98">
        <f>IFERROR(((B141/C141)-1)*100,IF(B141+C141&lt;&gt;0,100,0))</f>
        <v>0</v>
      </c>
      <c r="E141" s="66">
        <v>843.76250000000005</v>
      </c>
      <c r="F141" s="66">
        <v>0</v>
      </c>
      <c r="G141" s="98">
        <f>IFERROR(((E141/F141)-1)*100,IF(E141+F141&lt;&gt;0,100,0))</f>
        <v>100</v>
      </c>
    </row>
    <row r="142" spans="1:7" s="32" customFormat="1" x14ac:dyDescent="0.2">
      <c r="A142" s="79" t="s">
        <v>72</v>
      </c>
      <c r="B142" s="67">
        <v>2314887.1431800001</v>
      </c>
      <c r="C142" s="66">
        <v>3449964.8709300002</v>
      </c>
      <c r="D142" s="98">
        <f>IFERROR(((B142/C142)-1)*100,IF(B142+C142&lt;&gt;0,100,0))</f>
        <v>-32.901138713450706</v>
      </c>
      <c r="E142" s="66">
        <v>603006163.34920001</v>
      </c>
      <c r="F142" s="66">
        <v>490243494.43730003</v>
      </c>
      <c r="G142" s="98">
        <f>IFERROR(((E142/F142)-1)*100,IF(E142+F142&lt;&gt;0,100,0))</f>
        <v>23.001359567520339</v>
      </c>
    </row>
    <row r="143" spans="1:7" s="32" customFormat="1" x14ac:dyDescent="0.2">
      <c r="A143" s="79" t="s">
        <v>74</v>
      </c>
      <c r="B143" s="67">
        <v>73211.45</v>
      </c>
      <c r="C143" s="66">
        <v>485103.43</v>
      </c>
      <c r="D143" s="98">
        <f>IFERROR(((B143/C143)-1)*100,IF(B143+C143&lt;&gt;0,100,0))</f>
        <v>-84.908074139982887</v>
      </c>
      <c r="E143" s="66">
        <v>64831383.799999997</v>
      </c>
      <c r="F143" s="66">
        <v>55878402.07</v>
      </c>
      <c r="G143" s="98">
        <f>IFERROR(((E143/F143)-1)*100,IF(E143+F143&lt;&gt;0,100,0))</f>
        <v>16.022257971486752</v>
      </c>
    </row>
    <row r="144" spans="1:7" s="16" customFormat="1" ht="12" x14ac:dyDescent="0.2">
      <c r="A144" s="81" t="s">
        <v>34</v>
      </c>
      <c r="B144" s="82">
        <f>SUM(B141:B143)</f>
        <v>2388098.5931800003</v>
      </c>
      <c r="C144" s="82">
        <f>SUM(C141:C143)</f>
        <v>3935068.3009300004</v>
      </c>
      <c r="D144" s="98">
        <f>IFERROR(((B144/C144)-1)*100,IF(B144+C144&lt;&gt;0,100,0))</f>
        <v>-39.312397891147008</v>
      </c>
      <c r="E144" s="82">
        <f>SUM(E141:E143)</f>
        <v>667838390.91170001</v>
      </c>
      <c r="F144" s="82">
        <f>SUM(F141:F143)</f>
        <v>546121896.50730002</v>
      </c>
      <c r="G144" s="98">
        <f>IFERROR(((E144/F144)-1)*100,IF(E144+F144&lt;&gt;0,100,0))</f>
        <v>22.287422493555532</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899.02890000000002</v>
      </c>
      <c r="C147" s="66">
        <v>0</v>
      </c>
      <c r="D147" s="98">
        <f>IFERROR(((B147/C147)-1)*100,IF(B147+C147&lt;&gt;0,100,0))</f>
        <v>100</v>
      </c>
      <c r="E147" s="66">
        <v>737195.21088999999</v>
      </c>
      <c r="F147" s="66">
        <v>576019.03142999997</v>
      </c>
      <c r="G147" s="98">
        <f>IFERROR(((E147/F147)-1)*100,IF(E147+F147&lt;&gt;0,100,0))</f>
        <v>27.981051087821008</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899.02890000000002</v>
      </c>
      <c r="C149" s="82">
        <f>SUM(C147:C148)</f>
        <v>0</v>
      </c>
      <c r="D149" s="98">
        <f>IFERROR(((B149/C149)-1)*100,IF(B149+C149&lt;&gt;0,100,0))</f>
        <v>100</v>
      </c>
      <c r="E149" s="82">
        <f>SUM(E147:E148)</f>
        <v>737195.21088999999</v>
      </c>
      <c r="F149" s="82">
        <f>SUM(F147:F148)</f>
        <v>576019.03142999997</v>
      </c>
      <c r="G149" s="98">
        <f>IFERROR(((E149/F149)-1)*100,IF(E149+F149&lt;&gt;0,100,0))</f>
        <v>27.981051087821008</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35</v>
      </c>
      <c r="C152" s="66">
        <v>0</v>
      </c>
      <c r="D152" s="98">
        <f>IFERROR(((B152/C152)-1)*100,IF(B152+C152&lt;&gt;0,100,0))</f>
        <v>100</v>
      </c>
      <c r="E152" s="78"/>
      <c r="F152" s="78"/>
      <c r="G152" s="65"/>
    </row>
    <row r="153" spans="1:7" s="16" customFormat="1" ht="12" x14ac:dyDescent="0.2">
      <c r="A153" s="79" t="s">
        <v>72</v>
      </c>
      <c r="B153" s="67">
        <v>970373</v>
      </c>
      <c r="C153" s="66">
        <v>829389</v>
      </c>
      <c r="D153" s="98">
        <f>IFERROR(((B153/C153)-1)*100,IF(B153+C153&lt;&gt;0,100,0))</f>
        <v>16.998537477588926</v>
      </c>
      <c r="E153" s="78"/>
      <c r="F153" s="78"/>
      <c r="G153" s="65"/>
    </row>
    <row r="154" spans="1:7" s="16" customFormat="1" ht="12" x14ac:dyDescent="0.2">
      <c r="A154" s="79" t="s">
        <v>74</v>
      </c>
      <c r="B154" s="67">
        <v>2489</v>
      </c>
      <c r="C154" s="66">
        <v>2484</v>
      </c>
      <c r="D154" s="98">
        <f>IFERROR(((B154/C154)-1)*100,IF(B154+C154&lt;&gt;0,100,0))</f>
        <v>0.20128824476650653</v>
      </c>
      <c r="E154" s="78"/>
      <c r="F154" s="78"/>
      <c r="G154" s="65"/>
    </row>
    <row r="155" spans="1:7" s="28" customFormat="1" ht="12" x14ac:dyDescent="0.2">
      <c r="A155" s="81" t="s">
        <v>34</v>
      </c>
      <c r="B155" s="82">
        <f>SUM(B152:B154)</f>
        <v>972897</v>
      </c>
      <c r="C155" s="82">
        <f>SUM(C152:C154)</f>
        <v>831873</v>
      </c>
      <c r="D155" s="98">
        <f>IFERROR(((B155/C155)-1)*100,IF(B155+C155&lt;&gt;0,100,0))</f>
        <v>16.952587714711264</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297589</v>
      </c>
      <c r="C158" s="66">
        <v>125372</v>
      </c>
      <c r="D158" s="98">
        <f>IFERROR(((B158/C158)-1)*100,IF(B158+C158&lt;&gt;0,100,0))</f>
        <v>137.36480234821173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297589</v>
      </c>
      <c r="C160" s="82">
        <f>SUM(C158:C159)</f>
        <v>125372</v>
      </c>
      <c r="D160" s="98">
        <f>IFERROR(((B160/C160)-1)*100,IF(B160+C160&lt;&gt;0,100,0))</f>
        <v>137.36480234821173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8071</v>
      </c>
      <c r="C168" s="113">
        <v>7460</v>
      </c>
      <c r="D168" s="111">
        <f>IFERROR(((B168/C168)-1)*100,IF(B168+C168&lt;&gt;0,100,0))</f>
        <v>8.1903485254691599</v>
      </c>
      <c r="E168" s="113">
        <v>256293</v>
      </c>
      <c r="F168" s="113">
        <v>209819</v>
      </c>
      <c r="G168" s="111">
        <f>IFERROR(((E168/F168)-1)*100,IF(E168+F168&lt;&gt;0,100,0))</f>
        <v>22.1495670077543</v>
      </c>
    </row>
    <row r="169" spans="1:7" x14ac:dyDescent="0.2">
      <c r="A169" s="101" t="s">
        <v>32</v>
      </c>
      <c r="B169" s="112">
        <v>100480</v>
      </c>
      <c r="C169" s="113">
        <v>66022</v>
      </c>
      <c r="D169" s="111">
        <f t="shared" ref="D169:D171" si="5">IFERROR(((B169/C169)-1)*100,IF(B169+C169&lt;&gt;0,100,0))</f>
        <v>52.191693677864961</v>
      </c>
      <c r="E169" s="113">
        <v>1663001</v>
      </c>
      <c r="F169" s="113">
        <v>1635114</v>
      </c>
      <c r="G169" s="111">
        <f>IFERROR(((E169/F169)-1)*100,IF(E169+F169&lt;&gt;0,100,0))</f>
        <v>1.705507995161204</v>
      </c>
    </row>
    <row r="170" spans="1:7" x14ac:dyDescent="0.2">
      <c r="A170" s="101" t="s">
        <v>92</v>
      </c>
      <c r="B170" s="112">
        <v>27276520</v>
      </c>
      <c r="C170" s="113">
        <v>16812443</v>
      </c>
      <c r="D170" s="111">
        <f t="shared" si="5"/>
        <v>62.240074211701412</v>
      </c>
      <c r="E170" s="113">
        <v>438708305</v>
      </c>
      <c r="F170" s="113">
        <v>409017508</v>
      </c>
      <c r="G170" s="111">
        <f>IFERROR(((E170/F170)-1)*100,IF(E170+F170&lt;&gt;0,100,0))</f>
        <v>7.2590528325257031</v>
      </c>
    </row>
    <row r="171" spans="1:7" x14ac:dyDescent="0.2">
      <c r="A171" s="101" t="s">
        <v>93</v>
      </c>
      <c r="B171" s="112">
        <v>142044</v>
      </c>
      <c r="C171" s="113">
        <v>118670</v>
      </c>
      <c r="D171" s="111">
        <f t="shared" si="5"/>
        <v>19.696637734895095</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353</v>
      </c>
      <c r="C174" s="113">
        <v>293</v>
      </c>
      <c r="D174" s="111">
        <f t="shared" ref="D174:D177" si="6">IFERROR(((B174/C174)-1)*100,IF(B174+C174&lt;&gt;0,100,0))</f>
        <v>20.477815699658699</v>
      </c>
      <c r="E174" s="113">
        <v>11057</v>
      </c>
      <c r="F174" s="113">
        <v>17850</v>
      </c>
      <c r="G174" s="111">
        <f t="shared" ref="G174" si="7">IFERROR(((E174/F174)-1)*100,IF(E174+F174&lt;&gt;0,100,0))</f>
        <v>-38.056022408963585</v>
      </c>
    </row>
    <row r="175" spans="1:7" x14ac:dyDescent="0.2">
      <c r="A175" s="101" t="s">
        <v>32</v>
      </c>
      <c r="B175" s="112">
        <v>5679</v>
      </c>
      <c r="C175" s="113">
        <v>5053</v>
      </c>
      <c r="D175" s="111">
        <f t="shared" si="6"/>
        <v>12.388679992083906</v>
      </c>
      <c r="E175" s="113">
        <v>130666</v>
      </c>
      <c r="F175" s="113">
        <v>186302</v>
      </c>
      <c r="G175" s="111">
        <f t="shared" ref="G175" si="8">IFERROR(((E175/F175)-1)*100,IF(E175+F175&lt;&gt;0,100,0))</f>
        <v>-29.863340168114139</v>
      </c>
    </row>
    <row r="176" spans="1:7" x14ac:dyDescent="0.2">
      <c r="A176" s="101" t="s">
        <v>92</v>
      </c>
      <c r="B176" s="112">
        <v>52039</v>
      </c>
      <c r="C176" s="113">
        <v>75523</v>
      </c>
      <c r="D176" s="111">
        <f t="shared" si="6"/>
        <v>-31.095163062907993</v>
      </c>
      <c r="E176" s="113">
        <v>1058234</v>
      </c>
      <c r="F176" s="113">
        <v>3400750</v>
      </c>
      <c r="G176" s="111">
        <f t="shared" ref="G176" si="9">IFERROR(((E176/F176)-1)*100,IF(E176+F176&lt;&gt;0,100,0))</f>
        <v>-68.882334779092844</v>
      </c>
    </row>
    <row r="177" spans="1:7" x14ac:dyDescent="0.2">
      <c r="A177" s="101" t="s">
        <v>93</v>
      </c>
      <c r="B177" s="112">
        <v>22261</v>
      </c>
      <c r="C177" s="113">
        <v>23163</v>
      </c>
      <c r="D177" s="111">
        <f t="shared" si="6"/>
        <v>-3.8941415188015416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2020-07-06T06:00:00+00:00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4234DDD2-7888-4DD9-AD27-D0DF615E446D}"/>
</file>

<file path=customXml/itemProps2.xml><?xml version="1.0" encoding="utf-8"?>
<ds:datastoreItem xmlns:ds="http://schemas.openxmlformats.org/officeDocument/2006/customXml" ds:itemID="{C6D5DFDA-B00C-4DB4-AA87-12D77C1729C8}"/>
</file>

<file path=customXml/itemProps3.xml><?xml version="1.0" encoding="utf-8"?>
<ds:datastoreItem xmlns:ds="http://schemas.openxmlformats.org/officeDocument/2006/customXml" ds:itemID="{B29EA8FE-15EC-42E3-995C-E5D1142655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2020-07-06T06:16:55Z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