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<sst xmlns="http://schemas.openxmlformats.org/spreadsheetml/2006/main" count="265" uniqueCount="100">
  <si>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</si>
  <si>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</si>
  <si>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</si>
  <si>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</si>
  <si>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</si>
  <si>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</si>
  <si>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</si>
  <si>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</si>
  <si>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</si>
  <si>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</si>
  <si>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</si>
  <si>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</si>
  <si>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</si>
  <si>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</si>
  <si>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</si>
  <si>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</si>
  <si>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</si>
  <si>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</si>
  <si>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</si>
  <si>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</si>
  <si>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</si>
  <si>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</si>
  <si>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</si>
  <si>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</si>
  <si>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</si>
  <si>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</si>
  <si>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</si>
  <si>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</si>
  <si>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</si>
  <si>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</si>
  <si>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</si>
  <si>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</si>
  <si>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</si>
  <si>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</si>
  <si>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</si>
  <si>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</si>
  <si>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</si>
  <si>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</si>
  <si>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</si>
  <si>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</si>
  <si>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</si>
  <si>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</si>
  <si>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</si>
  <si>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</si>
  <si>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</si>
  <si>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</si>
  <si>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</si>
  <si>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</si>
  <si>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</si>
  <si>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</si>
  <si>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</si>
  <si>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</si>
  <si>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</si>
  <si>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</si>
  <si>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</si>
  <si>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</si>
  <si>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</si>
  <si>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</si>
  <si>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</si>
  <si>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</si>
  <si>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</si>
  <si>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</si>
  <si>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</si>
  <si>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</si>
  <si>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</si>
  <si>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</si>
  <si>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</si>
  <si>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</si>
  <si>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</si>
  <si>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</si>
  <si>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</si>
  <si>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</si>
  <si>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</si>
  <si>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</si>
  <si>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</si>
  <si>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</si>
  <si>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</si>
  <si>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</si>
  <si>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</si>
  <si>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</si>
  <si>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</si>
  <si>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</si>
  <si>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</si>
  <si>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</si>
  <si>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</si>
  <si>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</si>
  <si>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</si>
  <si>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</si>
  <si>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</si>
  <si>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</si>
  <si>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</si>
  <si>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</si>
  <si>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</si>
  <si>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</si>
  <si>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</si>
  <si>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</si>
  <si>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</si>
  <si>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10 July 2020</t>
  </si>
  <si>
    <t>10.07.2020</t>
  </si>
  <si>
    <t>12.07.2019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</si>
</sst>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1690166</v>
      </c>
      <c r="C11" s="67">
        <v>1357079</v>
      </c>
      <c r="D11" s="98">
        <f>IFERROR(((B11/C11)-1)*100,IF(B11+C11&lt;&gt;0,100,0))</f>
        <v>24.544407510542854</v>
      </c>
      <c r="E11" s="67">
        <v>52473849</v>
      </c>
      <c r="F11" s="67">
        <v>37791573</v>
      </c>
      <c r="G11" s="98">
        <f>IFERROR(((E11/F11)-1)*100,IF(E11+F11&lt;&gt;0,100,0))</f>
        <v>38.850661230745807</v>
      </c>
    </row>
    <row r="12" spans="1:7" s="16" customFormat="1" ht="12" x14ac:dyDescent="0.2">
      <c r="A12" s="64" t="s">
        <v>9</v>
      </c>
      <c r="B12" s="67">
        <v>2366590.8050000002</v>
      </c>
      <c r="C12" s="67">
        <v>1137915.6669999999</v>
      </c>
      <c r="D12" s="98">
        <f>IFERROR(((B12/C12)-1)*100,IF(B12+C12&lt;&gt;0,100,0))</f>
        <v>107.97594001313632</v>
      </c>
      <c r="E12" s="67">
        <v>64958783.023999996</v>
      </c>
      <c r="F12" s="67">
        <v>39951487.523999996</v>
      </c>
      <c r="G12" s="98">
        <f>IFERROR(((E12/F12)-1)*100,IF(E12+F12&lt;&gt;0,100,0))</f>
        <v>62.594153684458952</v>
      </c>
    </row>
    <row r="13" spans="1:7" s="16" customFormat="1" ht="12" x14ac:dyDescent="0.2">
      <c r="A13" s="64" t="s">
        <v>10</v>
      </c>
      <c r="B13" s="67">
        <v>111227803.78764801</v>
      </c>
      <c r="C13" s="67">
        <v>76907457.432997406</v>
      </c>
      <c r="D13" s="98">
        <f>IFERROR(((B13/C13)-1)*100,IF(B13+C13&lt;&gt;0,100,0))</f>
        <v>44.625511621614656</v>
      </c>
      <c r="E13" s="67">
        <v>3209559669.80687</v>
      </c>
      <c r="F13" s="67">
        <v>2595104014.3198199</v>
      </c>
      <c r="G13" s="98">
        <f>IFERROR(((E13/F13)-1)*100,IF(E13+F13&lt;&gt;0,100,0))</f>
        <v>23.677496242789321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428</v>
      </c>
      <c r="C16" s="67">
        <v>266</v>
      </c>
      <c r="D16" s="98">
        <f>IFERROR(((B16/C16)-1)*100,IF(B16+C16&lt;&gt;0,100,0))</f>
        <v>60.902255639097746</v>
      </c>
      <c r="E16" s="67">
        <v>12958</v>
      </c>
      <c r="F16" s="67">
        <v>19604</v>
      </c>
      <c r="G16" s="98">
        <f>IFERROR(((E16/F16)-1)*100,IF(E16+F16&lt;&gt;0,100,0))</f>
        <v>-33.901244643950214</v>
      </c>
    </row>
    <row r="17" spans="1:7" s="16" customFormat="1" ht="12" x14ac:dyDescent="0.2">
      <c r="A17" s="64" t="s">
        <v>9</v>
      </c>
      <c r="B17" s="67">
        <v>280557.223</v>
      </c>
      <c r="C17" s="67">
        <v>70652.354000000007</v>
      </c>
      <c r="D17" s="98">
        <f>IFERROR(((B17/C17)-1)*100,IF(B17+C17&lt;&gt;0,100,0))</f>
        <v>297.09536500369109</v>
      </c>
      <c r="E17" s="67">
        <v>6317880.9749999996</v>
      </c>
      <c r="F17" s="67">
        <v>3827492.9670000002</v>
      </c>
      <c r="G17" s="98">
        <f>IFERROR(((E17/F17)-1)*100,IF(E17+F17&lt;&gt;0,100,0))</f>
        <v>65.065776200549692</v>
      </c>
    </row>
    <row r="18" spans="1:7" s="16" customFormat="1" ht="12" x14ac:dyDescent="0.2">
      <c r="A18" s="64" t="s">
        <v>10</v>
      </c>
      <c r="B18" s="67">
        <v>7456205.6924981801</v>
      </c>
      <c r="C18" s="67">
        <v>4567778.8387874896</v>
      </c>
      <c r="D18" s="98">
        <f>IFERROR(((B18/C18)-1)*100,IF(B18+C18&lt;&gt;0,100,0))</f>
        <v>63.234822780461485</v>
      </c>
      <c r="E18" s="67">
        <v>210914068.43701199</v>
      </c>
      <c r="F18" s="67">
        <v>145908278.13291901</v>
      </c>
      <c r="G18" s="98">
        <f>IFERROR(((E18/F18)-1)*100,IF(E18+F18&lt;&gt;0,100,0))</f>
        <v>44.552503213610841</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22477991.120590001</v>
      </c>
      <c r="C24" s="66">
        <v>13160062.147980001</v>
      </c>
      <c r="D24" s="65">
        <f>B24-C24</f>
        <v>9317928.9726100005</v>
      </c>
      <c r="E24" s="67">
        <v>531844490.85837001</v>
      </c>
      <c r="F24" s="67">
        <v>488563039.61453003</v>
      </c>
      <c r="G24" s="65">
        <f>E24-F24</f>
        <v>43281451.243839979</v>
      </c>
    </row>
    <row r="25" spans="1:7" s="16" customFormat="1" ht="12" x14ac:dyDescent="0.2">
      <c r="A25" s="68" t="s">
        <v>15</v>
      </c>
      <c r="B25" s="66">
        <v>23216576.119120002</v>
      </c>
      <c r="C25" s="66">
        <v>15881961.993969999</v>
      </c>
      <c r="D25" s="65">
        <f>B25-C25</f>
        <v>7334614.1251500025</v>
      </c>
      <c r="E25" s="67">
        <v>585271228.47868001</v>
      </c>
      <c r="F25" s="67">
        <v>523851266.54141998</v>
      </c>
      <c r="G25" s="65">
        <f>E25-F25</f>
        <v>61419961.937260032</v>
      </c>
    </row>
    <row r="26" spans="1:7" s="28" customFormat="1" ht="12" x14ac:dyDescent="0.2">
      <c r="A26" s="69" t="s">
        <v>16</v>
      </c>
      <c r="B26" s="70">
        <f>B24-B25</f>
        <v>-738584.99853000045</v>
      </c>
      <c r="C26" s="70">
        <f>C24-C25</f>
        <v>-2721899.8459899984</v>
      </c>
      <c r="D26" s="70"/>
      <c r="E26" s="70">
        <f>E24-E25</f>
        <v>-53426737.620310009</v>
      </c>
      <c r="F26" s="70">
        <f>F24-F25</f>
        <v>-35288226.926889956</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55417.890498929999</v>
      </c>
      <c r="C33" s="126">
        <v>57277.3501722</v>
      </c>
      <c r="D33" s="98">
        <f t="shared" ref="D33:D42" si="0">IFERROR(((B33/C33)-1)*100,IF(B33+C33&lt;&gt;0,100,0))</f>
        <v>-3.2464135782812487</v>
      </c>
      <c r="E33" s="64"/>
      <c r="F33" s="126">
        <v>56515.82</v>
      </c>
      <c r="G33" s="126">
        <v>54521.9</v>
      </c>
    </row>
    <row r="34" spans="1:7" s="16" customFormat="1" ht="12" x14ac:dyDescent="0.2">
      <c r="A34" s="64" t="s">
        <v>23</v>
      </c>
      <c r="B34" s="126">
        <v>57539.364092590004</v>
      </c>
      <c r="C34" s="126">
        <v>71344.685873459995</v>
      </c>
      <c r="D34" s="98">
        <f t="shared" si="0"/>
        <v>-19.350175295964867</v>
      </c>
      <c r="E34" s="64"/>
      <c r="F34" s="126">
        <v>59183.71</v>
      </c>
      <c r="G34" s="126">
        <v>56980.98</v>
      </c>
    </row>
    <row r="35" spans="1:7" s="16" customFormat="1" ht="12" x14ac:dyDescent="0.2">
      <c r="A35" s="64" t="s">
        <v>24</v>
      </c>
      <c r="B35" s="126">
        <v>35582.013234979997</v>
      </c>
      <c r="C35" s="126">
        <v>48621.739787910003</v>
      </c>
      <c r="D35" s="98">
        <f t="shared" si="0"/>
        <v>-26.818716503789908</v>
      </c>
      <c r="E35" s="64"/>
      <c r="F35" s="126">
        <v>36552.25</v>
      </c>
      <c r="G35" s="126">
        <v>35438.26</v>
      </c>
    </row>
    <row r="36" spans="1:7" s="16" customFormat="1" ht="12" x14ac:dyDescent="0.2">
      <c r="A36" s="64" t="s">
        <v>25</v>
      </c>
      <c r="B36" s="126">
        <v>51154.07945651</v>
      </c>
      <c r="C36" s="126">
        <v>51189.534836040002</v>
      </c>
      <c r="D36" s="98">
        <f t="shared" si="0"/>
        <v>-6.9262945333581349E-2</v>
      </c>
      <c r="E36" s="64"/>
      <c r="F36" s="126">
        <v>52201.4</v>
      </c>
      <c r="G36" s="126">
        <v>50162.58</v>
      </c>
    </row>
    <row r="37" spans="1:7" s="16" customFormat="1" ht="12" x14ac:dyDescent="0.2">
      <c r="A37" s="64" t="s">
        <v>79</v>
      </c>
      <c r="B37" s="126">
        <v>52483.782228689997</v>
      </c>
      <c r="C37" s="126">
        <v>45944.859144280003</v>
      </c>
      <c r="D37" s="98">
        <f t="shared" si="0"/>
        <v>14.232110417132638</v>
      </c>
      <c r="E37" s="64"/>
      <c r="F37" s="126">
        <v>53591.09</v>
      </c>
      <c r="G37" s="126">
        <v>50138.02</v>
      </c>
    </row>
    <row r="38" spans="1:7" s="16" customFormat="1" ht="12" x14ac:dyDescent="0.2">
      <c r="A38" s="64" t="s">
        <v>26</v>
      </c>
      <c r="B38" s="126">
        <v>76134.687349250002</v>
      </c>
      <c r="C38" s="126">
        <v>71575.775379269995</v>
      </c>
      <c r="D38" s="98">
        <f t="shared" si="0"/>
        <v>6.3693504482808194</v>
      </c>
      <c r="E38" s="64"/>
      <c r="F38" s="126">
        <v>78449.850000000006</v>
      </c>
      <c r="G38" s="126">
        <v>76104.53</v>
      </c>
    </row>
    <row r="39" spans="1:7" s="16" customFormat="1" ht="12" x14ac:dyDescent="0.2">
      <c r="A39" s="64" t="s">
        <v>27</v>
      </c>
      <c r="B39" s="126">
        <v>10472.310084680001</v>
      </c>
      <c r="C39" s="126">
        <v>16570.129755720001</v>
      </c>
      <c r="D39" s="98">
        <f t="shared" si="0"/>
        <v>-36.800071942315569</v>
      </c>
      <c r="E39" s="64"/>
      <c r="F39" s="126">
        <v>10476.18</v>
      </c>
      <c r="G39" s="126">
        <v>9920.31</v>
      </c>
    </row>
    <row r="40" spans="1:7" s="16" customFormat="1" ht="12" x14ac:dyDescent="0.2">
      <c r="A40" s="64" t="s">
        <v>28</v>
      </c>
      <c r="B40" s="126">
        <v>72220.38056279</v>
      </c>
      <c r="C40" s="126">
        <v>76693.805910349998</v>
      </c>
      <c r="D40" s="98">
        <f t="shared" si="0"/>
        <v>-5.8328378601906099</v>
      </c>
      <c r="E40" s="64"/>
      <c r="F40" s="126">
        <v>73822.02</v>
      </c>
      <c r="G40" s="126">
        <v>71501.649999999994</v>
      </c>
    </row>
    <row r="41" spans="1:7" s="16" customFormat="1" ht="12" x14ac:dyDescent="0.2">
      <c r="A41" s="64" t="s">
        <v>29</v>
      </c>
      <c r="B41" s="126">
        <v>5396.2779236400002</v>
      </c>
      <c r="C41" s="126">
        <v>1975.0263639899999</v>
      </c>
      <c r="D41" s="98">
        <f t="shared" si="0"/>
        <v>173.22561470715249</v>
      </c>
      <c r="E41" s="64"/>
      <c r="F41" s="126">
        <v>5622.28</v>
      </c>
      <c r="G41" s="126">
        <v>4885.79</v>
      </c>
    </row>
    <row r="42" spans="1:7" s="16" customFormat="1" ht="12" x14ac:dyDescent="0.2">
      <c r="A42" s="64" t="s">
        <v>78</v>
      </c>
      <c r="B42" s="126">
        <v>856.35697775999995</v>
      </c>
      <c r="C42" s="126">
        <v>860.37767627999995</v>
      </c>
      <c r="D42" s="98">
        <f t="shared" si="0"/>
        <v>-0.46731785712806895</v>
      </c>
      <c r="E42" s="64"/>
      <c r="F42" s="126">
        <v>860.21</v>
      </c>
      <c r="G42" s="126">
        <v>802.01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17019.032174157499</v>
      </c>
      <c r="D48" s="72"/>
      <c r="E48" s="127">
        <v>16086.5097426011</v>
      </c>
      <c r="F48" s="72"/>
      <c r="G48" s="98">
        <f>IFERROR(((C48/E48)-1)*100,IF(C48+E48&lt;&gt;0,100,0))</f>
        <v>5.7969220575352365</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3488</v>
      </c>
      <c r="D54" s="75"/>
      <c r="E54" s="128">
        <v>899999</v>
      </c>
      <c r="F54" s="128">
        <v>108701815.15000001</v>
      </c>
      <c r="G54" s="128">
        <v>10394904.84</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6966</v>
      </c>
      <c r="C68" s="66">
        <v>5954</v>
      </c>
      <c r="D68" s="98">
        <f>IFERROR(((B68/C68)-1)*100,IF(B68+C68&lt;&gt;0,100,0))</f>
        <v>16.996976822304344</v>
      </c>
      <c r="E68" s="66">
        <v>196735</v>
      </c>
      <c r="F68" s="66">
        <v>158663</v>
      </c>
      <c r="G68" s="98">
        <f>IFERROR(((E68/F68)-1)*100,IF(E68+F68&lt;&gt;0,100,0))</f>
        <v>23.995512501339313</v>
      </c>
    </row>
    <row r="69" spans="1:7" s="16" customFormat="1" ht="12" x14ac:dyDescent="0.2">
      <c r="A69" s="79" t="s">
        <v>54</v>
      </c>
      <c r="B69" s="67">
        <v>176869956.36000001</v>
      </c>
      <c r="C69" s="66">
        <v>234134701.542</v>
      </c>
      <c r="D69" s="98">
        <f>IFERROR(((B69/C69)-1)*100,IF(B69+C69&lt;&gt;0,100,0))</f>
        <v>-24.458034116624784</v>
      </c>
      <c r="E69" s="66">
        <v>6591084837.4300003</v>
      </c>
      <c r="F69" s="66">
        <v>5527485394.7559996</v>
      </c>
      <c r="G69" s="98">
        <f>IFERROR(((E69/F69)-1)*100,IF(E69+F69&lt;&gt;0,100,0))</f>
        <v>19.242012718532941</v>
      </c>
    </row>
    <row r="70" spans="1:7" s="62" customFormat="1" ht="12" x14ac:dyDescent="0.2">
      <c r="A70" s="79" t="s">
        <v>55</v>
      </c>
      <c r="B70" s="67">
        <v>164893827.77978</v>
      </c>
      <c r="C70" s="66">
        <v>234664124.00962001</v>
      </c>
      <c r="D70" s="98">
        <f>IFERROR(((B70/C70)-1)*100,IF(B70+C70&lt;&gt;0,100,0))</f>
        <v>-29.731982476784481</v>
      </c>
      <c r="E70" s="66">
        <v>6345107083.8393002</v>
      </c>
      <c r="F70" s="66">
        <v>5567874678.14884</v>
      </c>
      <c r="G70" s="98">
        <f>IFERROR(((E70/F70)-1)*100,IF(E70+F70&lt;&gt;0,100,0))</f>
        <v>13.959229519671368</v>
      </c>
    </row>
    <row r="71" spans="1:7" s="16" customFormat="1" ht="12" x14ac:dyDescent="0.2">
      <c r="A71" s="79" t="s">
        <v>94</v>
      </c>
      <c r="B71" s="98">
        <f>IFERROR(B69/B68/1000,)</f>
        <v>25.390461722652887</v>
      </c>
      <c r="C71" s="98">
        <f>IFERROR(C69/C68/1000,)</f>
        <v>39.323933749076247</v>
      </c>
      <c r="D71" s="98">
        <f>IFERROR(((B71/C71)-1)*100,IF(B71+C71&lt;&gt;0,100,0))</f>
        <v>-35.432548827215612</v>
      </c>
      <c r="E71" s="98">
        <f>IFERROR(E69/E68/1000,)</f>
        <v>33.502350051744735</v>
      </c>
      <c r="F71" s="98">
        <f>IFERROR(F69/F68/1000,)</f>
        <v>34.837897901564951</v>
      </c>
      <c r="G71" s="98">
        <f>IFERROR(((E71/F71)-1)*100,IF(E71+F71&lt;&gt;0,100,0))</f>
        <v>-3.8336063030950607</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2647</v>
      </c>
      <c r="C74" s="66">
        <v>3232</v>
      </c>
      <c r="D74" s="98">
        <f>IFERROR(((B74/C74)-1)*100,IF(B74+C74&lt;&gt;0,100,0))</f>
        <v>-18.100247524752476</v>
      </c>
      <c r="E74" s="66">
        <v>85853</v>
      </c>
      <c r="F74" s="66">
        <v>97471</v>
      </c>
      <c r="G74" s="98">
        <f>IFERROR(((E74/F74)-1)*100,IF(E74+F74&lt;&gt;0,100,0))</f>
        <v>-11.919442706035642</v>
      </c>
    </row>
    <row r="75" spans="1:7" s="16" customFormat="1" ht="12" x14ac:dyDescent="0.2">
      <c r="A75" s="79" t="s">
        <v>54</v>
      </c>
      <c r="B75" s="67">
        <v>388281687.19999999</v>
      </c>
      <c r="C75" s="66">
        <v>646661343.89999998</v>
      </c>
      <c r="D75" s="98">
        <f>IFERROR(((B75/C75)-1)*100,IF(B75+C75&lt;&gt;0,100,0))</f>
        <v>-39.955945896149927</v>
      </c>
      <c r="E75" s="66">
        <v>11954649192.016001</v>
      </c>
      <c r="F75" s="66">
        <v>14091850439.43</v>
      </c>
      <c r="G75" s="98">
        <f>IFERROR(((E75/F75)-1)*100,IF(E75+F75&lt;&gt;0,100,0))</f>
        <v>-15.166221473895003</v>
      </c>
    </row>
    <row r="76" spans="1:7" s="16" customFormat="1" ht="12" x14ac:dyDescent="0.2">
      <c r="A76" s="79" t="s">
        <v>55</v>
      </c>
      <c r="B76" s="67">
        <v>363819692.69044</v>
      </c>
      <c r="C76" s="66">
        <v>641664678.04881001</v>
      </c>
      <c r="D76" s="98">
        <f>IFERROR(((B76/C76)-1)*100,IF(B76+C76&lt;&gt;0,100,0))</f>
        <v>-43.300651393691794</v>
      </c>
      <c r="E76" s="66">
        <v>11719419317.528999</v>
      </c>
      <c r="F76" s="66">
        <v>13826426197.794201</v>
      </c>
      <c r="G76" s="98">
        <f>IFERROR(((E76/F76)-1)*100,IF(E76+F76&lt;&gt;0,100,0))</f>
        <v>-15.238984030460045</v>
      </c>
    </row>
    <row r="77" spans="1:7" s="16" customFormat="1" ht="12" x14ac:dyDescent="0.2">
      <c r="A77" s="79" t="s">
        <v>94</v>
      </c>
      <c r="B77" s="98">
        <f>IFERROR(B75/B74/1000,)</f>
        <v>146.68745266339252</v>
      </c>
      <c r="C77" s="98">
        <f>IFERROR(C75/C74/1000,)</f>
        <v>200.08086135519801</v>
      </c>
      <c r="D77" s="98">
        <f>IFERROR(((B77/C77)-1)*100,IF(B77+C77&lt;&gt;0,100,0))</f>
        <v>-26.685915049624686</v>
      </c>
      <c r="E77" s="98">
        <f>IFERROR(E75/E74/1000,)</f>
        <v>139.24556150648201</v>
      </c>
      <c r="F77" s="98">
        <f>IFERROR(F75/F74/1000,)</f>
        <v>144.57480111448533</v>
      </c>
      <c r="G77" s="98">
        <f>IFERROR(((E77/F77)-1)*100,IF(E77+F77&lt;&gt;0,100,0))</f>
        <v>-3.6861469404915304</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235</v>
      </c>
      <c r="C80" s="66">
        <v>183</v>
      </c>
      <c r="D80" s="98">
        <f>IFERROR(((B80/C80)-1)*100,IF(B80+C80&lt;&gt;0,100,0))</f>
        <v>28.415300546448098</v>
      </c>
      <c r="E80" s="66">
        <v>7035</v>
      </c>
      <c r="F80" s="66">
        <v>5038</v>
      </c>
      <c r="G80" s="98">
        <f>IFERROR(((E80/F80)-1)*100,IF(E80+F80&lt;&gt;0,100,0))</f>
        <v>39.638745533942043</v>
      </c>
    </row>
    <row r="81" spans="1:7" s="16" customFormat="1" ht="12" x14ac:dyDescent="0.2">
      <c r="A81" s="79" t="s">
        <v>54</v>
      </c>
      <c r="B81" s="67">
        <v>25412074.362</v>
      </c>
      <c r="C81" s="66">
        <v>11226762.831</v>
      </c>
      <c r="D81" s="98">
        <f>IFERROR(((B81/C81)-1)*100,IF(B81+C81&lt;&gt;0,100,0))</f>
        <v>126.35264273892632</v>
      </c>
      <c r="E81" s="66">
        <v>607232499.01499999</v>
      </c>
      <c r="F81" s="66">
        <v>377714330.65700001</v>
      </c>
      <c r="G81" s="98">
        <f>IFERROR(((E81/F81)-1)*100,IF(E81+F81&lt;&gt;0,100,0))</f>
        <v>60.765014649768204</v>
      </c>
    </row>
    <row r="82" spans="1:7" s="16" customFormat="1" ht="12" x14ac:dyDescent="0.2">
      <c r="A82" s="79" t="s">
        <v>55</v>
      </c>
      <c r="B82" s="67">
        <v>11151016.7362202</v>
      </c>
      <c r="C82" s="66">
        <v>4758763.5606004596</v>
      </c>
      <c r="D82" s="98">
        <f>IFERROR(((B82/C82)-1)*100,IF(B82+C82&lt;&gt;0,100,0))</f>
        <v>134.32592508994432</v>
      </c>
      <c r="E82" s="66">
        <v>209443767.112055</v>
      </c>
      <c r="F82" s="66">
        <v>128930790.98290201</v>
      </c>
      <c r="G82" s="98">
        <f>IFERROR(((E82/F82)-1)*100,IF(E82+F82&lt;&gt;0,100,0))</f>
        <v>62.446662674884323</v>
      </c>
    </row>
    <row r="83" spans="1:7" s="32" customFormat="1" x14ac:dyDescent="0.2">
      <c r="A83" s="79" t="s">
        <v>94</v>
      </c>
      <c r="B83" s="98">
        <f>IFERROR(B81/B80/1000,)</f>
        <v>108.13648664680851</v>
      </c>
      <c r="C83" s="98">
        <f>IFERROR(C81/C80/1000,)</f>
        <v>61.348430770491802</v>
      </c>
      <c r="D83" s="98">
        <f>IFERROR(((B83/C83)-1)*100,IF(B83+C83&lt;&gt;0,100,0))</f>
        <v>76.266100515844755</v>
      </c>
      <c r="E83" s="98">
        <f>IFERROR(E81/E80/1000,)</f>
        <v>86.315920257995728</v>
      </c>
      <c r="F83" s="98">
        <f>IFERROR(F81/F80/1000,)</f>
        <v>74.973070793370383</v>
      </c>
      <c r="G83" s="98">
        <f>IFERROR(((E83/F83)-1)*100,IF(E83+F83&lt;&gt;0,100,0))</f>
        <v>15.129231528860299</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9848</v>
      </c>
      <c r="C86" s="64">
        <f>C68+C74+C80</f>
        <v>9369</v>
      </c>
      <c r="D86" s="98">
        <f>IFERROR(((B86/C86)-1)*100,IF(B86+C86&lt;&gt;0,100,0))</f>
        <v>5.1126054007898381</v>
      </c>
      <c r="E86" s="64">
        <f>E68+E74+E80</f>
        <v>289623</v>
      </c>
      <c r="F86" s="64">
        <f>F68+F74+F80</f>
        <v>261172</v>
      </c>
      <c r="G86" s="98">
        <f>IFERROR(((E86/F86)-1)*100,IF(E86+F86&lt;&gt;0,100,0))</f>
        <v>10.89358736771171</v>
      </c>
    </row>
    <row r="87" spans="1:7" s="62" customFormat="1" ht="12" x14ac:dyDescent="0.2">
      <c r="A87" s="79" t="s">
        <v>54</v>
      </c>
      <c r="B87" s="64">
        <f t="shared" ref="B87:C87" si="1">B69+B75+B81</f>
        <v>590563717.92199993</v>
      </c>
      <c r="C87" s="64">
        <f t="shared" si="1"/>
        <v>892022808.27299988</v>
      </c>
      <c r="D87" s="98">
        <f>IFERROR(((B87/C87)-1)*100,IF(B87+C87&lt;&gt;0,100,0))</f>
        <v>-33.794998015200939</v>
      </c>
      <c r="E87" s="64">
        <f t="shared" ref="E87:F87" si="2">E69+E75+E81</f>
        <v>19152966528.460999</v>
      </c>
      <c r="F87" s="64">
        <f t="shared" si="2"/>
        <v>19997050164.843002</v>
      </c>
      <c r="G87" s="98">
        <f>IFERROR(((E87/F87)-1)*100,IF(E87+F87&lt;&gt;0,100,0))</f>
        <v>-4.2210407506302889</v>
      </c>
    </row>
    <row r="88" spans="1:7" s="62" customFormat="1" ht="12" x14ac:dyDescent="0.2">
      <c r="A88" s="79" t="s">
        <v>55</v>
      </c>
      <c r="B88" s="64">
        <f t="shared" ref="B88:C88" si="3">B70+B76+B82</f>
        <v>539864537.20644021</v>
      </c>
      <c r="C88" s="64">
        <f t="shared" si="3"/>
        <v>881087565.61903048</v>
      </c>
      <c r="D88" s="98">
        <f>IFERROR(((B88/C88)-1)*100,IF(B88+C88&lt;&gt;0,100,0))</f>
        <v>-38.727482003772842</v>
      </c>
      <c r="E88" s="64">
        <f t="shared" ref="E88:F88" si="4">E70+E76+E82</f>
        <v>18273970168.480358</v>
      </c>
      <c r="F88" s="64">
        <f t="shared" si="4"/>
        <v>19523231666.925941</v>
      </c>
      <c r="G88" s="98">
        <f>IFERROR(((E88/F88)-1)*100,IF(E88+F88&lt;&gt;0,100,0))</f>
        <v>-6.3988458455980997</v>
      </c>
    </row>
    <row r="89" spans="1:7" s="63" customFormat="1" x14ac:dyDescent="0.2">
      <c r="A89" s="79" t="s">
        <v>95</v>
      </c>
      <c r="B89" s="98">
        <f>IFERROR((B75/B87)*100,IF(B75+B87&lt;&gt;0,100,0))</f>
        <v>65.747636608330069</v>
      </c>
      <c r="C89" s="98">
        <f>IFERROR((C75/C87)*100,IF(C75+C87&lt;&gt;0,100,0))</f>
        <v>72.493812703283695</v>
      </c>
      <c r="D89" s="98">
        <f>IFERROR(((B89/C89)-1)*100,IF(B89+C89&lt;&gt;0,100,0))</f>
        <v>-9.305864657119967</v>
      </c>
      <c r="E89" s="98">
        <f>IFERROR((E75/E87)*100,IF(E75+E87&lt;&gt;0,100,0))</f>
        <v>62.416697560931802</v>
      </c>
      <c r="F89" s="98">
        <f>IFERROR((F75/F87)*100,IF(F75+F87&lt;&gt;0,100,0))</f>
        <v>70.469645889097237</v>
      </c>
      <c r="G89" s="98">
        <f>IFERROR(((E89/F89)-1)*100,IF(E89+F89&lt;&gt;0,100,0))</f>
        <v>-11.427541924701734</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19624695.048</v>
      </c>
      <c r="C95" s="129">
        <v>33807248.310999997</v>
      </c>
      <c r="D95" s="65">
        <f>B95-C95</f>
        <v>-14182553.262999997</v>
      </c>
      <c r="E95" s="129">
        <v>840046795.60699999</v>
      </c>
      <c r="F95" s="129">
        <v>797007355.20000005</v>
      </c>
      <c r="G95" s="80">
        <f>E95-F95</f>
        <v>43039440.406999946</v>
      </c>
    </row>
    <row r="96" spans="1:7" s="16" customFormat="1" ht="13.5" x14ac:dyDescent="0.2">
      <c r="A96" s="79" t="s">
        <v>88</v>
      </c>
      <c r="B96" s="66">
        <v>20359864.550000001</v>
      </c>
      <c r="C96" s="129">
        <v>42612709.659999996</v>
      </c>
      <c r="D96" s="65">
        <f>B96-C96</f>
        <v>-22252845.109999996</v>
      </c>
      <c r="E96" s="129">
        <v>903852562.45799994</v>
      </c>
      <c r="F96" s="129">
        <v>803803177.09899998</v>
      </c>
      <c r="G96" s="80">
        <f>E96-F96</f>
        <v>100049385.35899997</v>
      </c>
    </row>
    <row r="97" spans="1:7" s="28" customFormat="1" ht="12" x14ac:dyDescent="0.2">
      <c r="A97" s="81" t="s">
        <v>16</v>
      </c>
      <c r="B97" s="65">
        <f>B95-B96</f>
        <v>-735169.50200000033</v>
      </c>
      <c r="C97" s="65">
        <f>C95-C96</f>
        <v>-8805461.3489999995</v>
      </c>
      <c r="D97" s="82"/>
      <c r="E97" s="65">
        <f>E95-E96</f>
        <v>-63805766.850999951</v>
      </c>
      <c r="F97" s="82">
        <f>F95-F96</f>
        <v>-6795821.8989999294</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1">
        <v>693.98721716495299</v>
      </c>
      <c r="C104" s="130">
        <v>684.17260432509295</v>
      </c>
      <c r="D104" s="98">
        <f>IFERROR(((B104/C104)-1)*100,IF(B104+C104&lt;&gt;0,100,0))</f>
        <v>1.4345229226975231</v>
      </c>
      <c r="E104" s="84"/>
      <c r="F104" s="131">
        <v>693.98721716495299</v>
      </c>
      <c r="G104" s="131">
        <v>682.87728854736997</v>
      </c>
    </row>
    <row r="105" spans="1:7" s="16" customFormat="1" ht="12" x14ac:dyDescent="0.2">
      <c r="A105" s="79" t="s">
        <v>50</v>
      </c>
      <c r="B105" s="131">
        <v>685.608958351355</v>
      </c>
      <c r="C105" s="130">
        <v>677.43421831701198</v>
      </c>
      <c r="D105" s="98">
        <f>IFERROR(((B105/C105)-1)*100,IF(B105+C105&lt;&gt;0,100,0))</f>
        <v>1.2067208613482761</v>
      </c>
      <c r="E105" s="84"/>
      <c r="F105" s="131">
        <v>685.608958351355</v>
      </c>
      <c r="G105" s="131">
        <v>674.908480223992</v>
      </c>
    </row>
    <row r="106" spans="1:7" s="16" customFormat="1" ht="12" x14ac:dyDescent="0.2">
      <c r="A106" s="79" t="s">
        <v>51</v>
      </c>
      <c r="B106" s="131">
        <v>728.32901869321199</v>
      </c>
      <c r="C106" s="130">
        <v>710.27620719006097</v>
      </c>
      <c r="D106" s="98">
        <f>IFERROR(((B106/C106)-1)*100,IF(B106+C106&lt;&gt;0,100,0))</f>
        <v>2.5416607399211921</v>
      </c>
      <c r="E106" s="84"/>
      <c r="F106" s="131">
        <v>728.32901869321199</v>
      </c>
      <c r="G106" s="131">
        <v>714.93005122574505</v>
      </c>
    </row>
    <row r="107" spans="1:7" s="28" customFormat="1" ht="12" x14ac:dyDescent="0.2">
      <c r="A107" s="81" t="s">
        <v>52</v>
      </c>
      <c r="B107" s="85"/>
      <c r="C107" s="84"/>
      <c r="D107" s="86"/>
      <c r="E107" s="84"/>
      <c r="F107" s="71"/>
      <c r="G107" s="71"/>
    </row>
    <row r="108" spans="1:7" s="16" customFormat="1" ht="12" x14ac:dyDescent="0.2">
      <c r="A108" s="79" t="s">
        <v>56</v>
      </c>
      <c r="B108" s="131">
        <v>570.55438225083503</v>
      </c>
      <c r="C108" s="130">
        <v>516.51956082537197</v>
      </c>
      <c r="D108" s="98">
        <f>IFERROR(((B108/C108)-1)*100,IF(B108+C108&lt;&gt;0,100,0))</f>
        <v>10.461331094434879</v>
      </c>
      <c r="E108" s="84"/>
      <c r="F108" s="131">
        <v>570.55438225083503</v>
      </c>
      <c r="G108" s="131">
        <v>569.197579201449</v>
      </c>
    </row>
    <row r="109" spans="1:7" s="16" customFormat="1" ht="12" x14ac:dyDescent="0.2">
      <c r="A109" s="79" t="s">
        <v>57</v>
      </c>
      <c r="B109" s="131">
        <v>724.35258512219104</v>
      </c>
      <c r="C109" s="130">
        <v>654.53440840306996</v>
      </c>
      <c r="D109" s="98">
        <f>IFERROR(((B109/C109)-1)*100,IF(B109+C109&lt;&gt;0,100,0))</f>
        <v>10.666845901877519</v>
      </c>
      <c r="E109" s="84"/>
      <c r="F109" s="131">
        <v>724.35258512219104</v>
      </c>
      <c r="G109" s="131">
        <v>718.96653460674304</v>
      </c>
    </row>
    <row r="110" spans="1:7" s="16" customFormat="1" ht="12" x14ac:dyDescent="0.2">
      <c r="A110" s="79" t="s">
        <v>59</v>
      </c>
      <c r="B110" s="131">
        <v>790.92125259926399</v>
      </c>
      <c r="C110" s="130">
        <v>763.95416257741203</v>
      </c>
      <c r="D110" s="98">
        <f>IFERROR(((B110/C110)-1)*100,IF(B110+C110&lt;&gt;0,100,0))</f>
        <v>3.5299356090777723</v>
      </c>
      <c r="E110" s="84"/>
      <c r="F110" s="131">
        <v>790.92125259926399</v>
      </c>
      <c r="G110" s="131">
        <v>779.65438503192399</v>
      </c>
    </row>
    <row r="111" spans="1:7" s="16" customFormat="1" ht="12" x14ac:dyDescent="0.2">
      <c r="A111" s="79" t="s">
        <v>58</v>
      </c>
      <c r="B111" s="131">
        <v>710.41206643778798</v>
      </c>
      <c r="C111" s="130">
        <v>740.76305948683603</v>
      </c>
      <c r="D111" s="98">
        <f>IFERROR(((B111/C111)-1)*100,IF(B111+C111&lt;&gt;0,100,0))</f>
        <v>-4.0972606099005109</v>
      </c>
      <c r="E111" s="84"/>
      <c r="F111" s="131">
        <v>710.41206643778798</v>
      </c>
      <c r="G111" s="131">
        <v>693.69661253393201</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2</v>
      </c>
      <c r="C119" s="66">
        <v>0</v>
      </c>
      <c r="D119" s="98">
        <f>IFERROR(((B119/C119)-1)*100,IF(B119+C119&lt;&gt;0,100,0))</f>
        <v>100</v>
      </c>
      <c r="E119" s="66">
        <v>4</v>
      </c>
      <c r="F119" s="66">
        <v>0</v>
      </c>
      <c r="G119" s="98">
        <f>IFERROR(((E119/F119)-1)*100,IF(E119+F119&lt;&gt;0,100,0))</f>
        <v>100</v>
      </c>
    </row>
    <row r="120" spans="1:7" s="16" customFormat="1" ht="12" x14ac:dyDescent="0.2">
      <c r="A120" s="79" t="s">
        <v>72</v>
      </c>
      <c r="B120" s="67">
        <v>198</v>
      </c>
      <c r="C120" s="66">
        <v>283</v>
      </c>
      <c r="D120" s="98">
        <f>IFERROR(((B120/C120)-1)*100,IF(B120+C120&lt;&gt;0,100,0))</f>
        <v>-30.03533568904594</v>
      </c>
      <c r="E120" s="66">
        <v>8433</v>
      </c>
      <c r="F120" s="66">
        <v>5980</v>
      </c>
      <c r="G120" s="98">
        <f>IFERROR(((E120/F120)-1)*100,IF(E120+F120&lt;&gt;0,100,0))</f>
        <v>41.020066889632112</v>
      </c>
    </row>
    <row r="121" spans="1:7" s="16" customFormat="1" ht="12" x14ac:dyDescent="0.2">
      <c r="A121" s="79" t="s">
        <v>74</v>
      </c>
      <c r="B121" s="67">
        <v>3</v>
      </c>
      <c r="C121" s="66">
        <v>2</v>
      </c>
      <c r="D121" s="98">
        <f>IFERROR(((B121/C121)-1)*100,IF(B121+C121&lt;&gt;0,100,0))</f>
        <v>50</v>
      </c>
      <c r="E121" s="66">
        <v>233</v>
      </c>
      <c r="F121" s="66">
        <v>200</v>
      </c>
      <c r="G121" s="98">
        <f>IFERROR(((E121/F121)-1)*100,IF(E121+F121&lt;&gt;0,100,0))</f>
        <v>16.500000000000004</v>
      </c>
    </row>
    <row r="122" spans="1:7" s="28" customFormat="1" ht="12" x14ac:dyDescent="0.2">
      <c r="A122" s="81" t="s">
        <v>34</v>
      </c>
      <c r="B122" s="82">
        <f>SUM(B119:B121)</f>
        <v>203</v>
      </c>
      <c r="C122" s="82">
        <f>SUM(C119:C121)</f>
        <v>285</v>
      </c>
      <c r="D122" s="98">
        <f>IFERROR(((B122/C122)-1)*100,IF(B122+C122&lt;&gt;0,100,0))</f>
        <v>-28.771929824561404</v>
      </c>
      <c r="E122" s="82">
        <f>SUM(E119:E121)</f>
        <v>8670</v>
      </c>
      <c r="F122" s="82">
        <f>SUM(F119:F121)</f>
        <v>6180</v>
      </c>
      <c r="G122" s="98">
        <f>IFERROR(((E122/F122)-1)*100,IF(E122+F122&lt;&gt;0,100,0))</f>
        <v>40.291262135922338</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14</v>
      </c>
      <c r="C125" s="66">
        <v>5</v>
      </c>
      <c r="D125" s="98">
        <f>IFERROR(((B125/C125)-1)*100,IF(B125+C125&lt;&gt;0,100,0))</f>
        <v>179.99999999999997</v>
      </c>
      <c r="E125" s="66">
        <v>902</v>
      </c>
      <c r="F125" s="66">
        <v>675</v>
      </c>
      <c r="G125" s="98">
        <f>IFERROR(((E125/F125)-1)*100,IF(E125+F125&lt;&gt;0,100,0))</f>
        <v>33.629629629629633</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14</v>
      </c>
      <c r="C127" s="82">
        <f>SUM(C125:C126)</f>
        <v>5</v>
      </c>
      <c r="D127" s="98">
        <f>IFERROR(((B127/C127)-1)*100,IF(B127+C127&lt;&gt;0,100,0))</f>
        <v>179.99999999999997</v>
      </c>
      <c r="E127" s="82">
        <f>SUM(E125:E126)</f>
        <v>902</v>
      </c>
      <c r="F127" s="82">
        <f>SUM(F125:F126)</f>
        <v>675</v>
      </c>
      <c r="G127" s="98">
        <f>IFERROR(((E127/F127)-1)*100,IF(E127+F127&lt;&gt;0,100,0))</f>
        <v>33.629629629629633</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10</v>
      </c>
      <c r="C130" s="66">
        <v>0</v>
      </c>
      <c r="D130" s="98">
        <f>IFERROR(((B130/C130)-1)*100,IF(B130+C130&lt;&gt;0,100,0))</f>
        <v>100</v>
      </c>
      <c r="E130" s="66">
        <v>45</v>
      </c>
      <c r="F130" s="66">
        <v>0</v>
      </c>
      <c r="G130" s="98">
        <f>IFERROR(((E130/F130)-1)*100,IF(E130+F130&lt;&gt;0,100,0))</f>
        <v>100</v>
      </c>
    </row>
    <row r="131" spans="1:7" s="16" customFormat="1" ht="12" x14ac:dyDescent="0.2">
      <c r="A131" s="79" t="s">
        <v>72</v>
      </c>
      <c r="B131" s="67">
        <v>56299</v>
      </c>
      <c r="C131" s="66">
        <v>98483</v>
      </c>
      <c r="D131" s="98">
        <f>IFERROR(((B131/C131)-1)*100,IF(B131+C131&lt;&gt;0,100,0))</f>
        <v>-42.833788572647059</v>
      </c>
      <c r="E131" s="66">
        <v>6527933</v>
      </c>
      <c r="F131" s="66">
        <v>5064786</v>
      </c>
      <c r="G131" s="98">
        <f>IFERROR(((E131/F131)-1)*100,IF(E131+F131&lt;&gt;0,100,0))</f>
        <v>28.888624316999767</v>
      </c>
    </row>
    <row r="132" spans="1:7" s="16" customFormat="1" ht="12" x14ac:dyDescent="0.2">
      <c r="A132" s="79" t="s">
        <v>74</v>
      </c>
      <c r="B132" s="67">
        <v>7</v>
      </c>
      <c r="C132" s="66">
        <v>9</v>
      </c>
      <c r="D132" s="98">
        <f>IFERROR(((B132/C132)-1)*100,IF(B132+C132&lt;&gt;0,100,0))</f>
        <v>-22.222222222222221</v>
      </c>
      <c r="E132" s="66">
        <v>13247</v>
      </c>
      <c r="F132" s="66">
        <v>10320</v>
      </c>
      <c r="G132" s="98">
        <f>IFERROR(((E132/F132)-1)*100,IF(E132+F132&lt;&gt;0,100,0))</f>
        <v>28.362403100775204</v>
      </c>
    </row>
    <row r="133" spans="1:7" s="16" customFormat="1" ht="12" x14ac:dyDescent="0.2">
      <c r="A133" s="81" t="s">
        <v>34</v>
      </c>
      <c r="B133" s="82">
        <f>SUM(B130:B132)</f>
        <v>56316</v>
      </c>
      <c r="C133" s="82">
        <f>SUM(C130:C132)</f>
        <v>98492</v>
      </c>
      <c r="D133" s="98">
        <f>IFERROR(((B133/C133)-1)*100,IF(B133+C133&lt;&gt;0,100,0))</f>
        <v>-42.821752020468672</v>
      </c>
      <c r="E133" s="82">
        <f>SUM(E130:E132)</f>
        <v>6541225</v>
      </c>
      <c r="F133" s="82">
        <f>SUM(F130:F132)</f>
        <v>5075106</v>
      </c>
      <c r="G133" s="98">
        <f>IFERROR(((E133/F133)-1)*100,IF(E133+F133&lt;&gt;0,100,0))</f>
        <v>28.888440950789995</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7208</v>
      </c>
      <c r="C136" s="66">
        <v>1240</v>
      </c>
      <c r="D136" s="98">
        <f>IFERROR(((B136/C136)-1)*100,)</f>
        <v>481.29032258064512</v>
      </c>
      <c r="E136" s="66">
        <v>459535</v>
      </c>
      <c r="F136" s="66">
        <v>501150</v>
      </c>
      <c r="G136" s="98">
        <f>IFERROR(((E136/F136)-1)*100,)</f>
        <v>-8.3039010276364404</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7208</v>
      </c>
      <c r="C138" s="82">
        <f>SUM(C136:C137)</f>
        <v>1240</v>
      </c>
      <c r="D138" s="98">
        <f>IFERROR(((B138/C138)-1)*100,)</f>
        <v>481.29032258064512</v>
      </c>
      <c r="E138" s="82">
        <f>SUM(E136:E137)</f>
        <v>459535</v>
      </c>
      <c r="F138" s="82">
        <f>SUM(F136:F137)</f>
        <v>501150</v>
      </c>
      <c r="G138" s="98">
        <f>IFERROR(((E138/F138)-1)*100,)</f>
        <v>-8.3039010276364404</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241.01875000000001</v>
      </c>
      <c r="C141" s="66">
        <v>0</v>
      </c>
      <c r="D141" s="98">
        <f>IFERROR(((B141/C141)-1)*100,IF(B141+C141&lt;&gt;0,100,0))</f>
        <v>100</v>
      </c>
      <c r="E141" s="66">
        <v>1084.78125</v>
      </c>
      <c r="F141" s="66">
        <v>0</v>
      </c>
      <c r="G141" s="98">
        <f>IFERROR(((E141/F141)-1)*100,IF(E141+F141&lt;&gt;0,100,0))</f>
        <v>100</v>
      </c>
    </row>
    <row r="142" spans="1:7" s="32" customFormat="1" x14ac:dyDescent="0.2">
      <c r="A142" s="79" t="s">
        <v>72</v>
      </c>
      <c r="B142" s="67">
        <v>5054480.44539</v>
      </c>
      <c r="C142" s="66">
        <v>10949915.195669999</v>
      </c>
      <c r="D142" s="98">
        <f>IFERROR(((B142/C142)-1)*100,IF(B142+C142&lt;&gt;0,100,0))</f>
        <v>-53.84000373456108</v>
      </c>
      <c r="E142" s="66">
        <v>608060643.79459</v>
      </c>
      <c r="F142" s="66">
        <v>501193409.63296998</v>
      </c>
      <c r="G142" s="98">
        <f>IFERROR(((E142/F142)-1)*100,IF(E142+F142&lt;&gt;0,100,0))</f>
        <v>21.322553750233908</v>
      </c>
    </row>
    <row r="143" spans="1:7" s="32" customFormat="1" x14ac:dyDescent="0.2">
      <c r="A143" s="79" t="s">
        <v>74</v>
      </c>
      <c r="B143" s="67">
        <v>48617.47</v>
      </c>
      <c r="C143" s="66">
        <v>57696.53</v>
      </c>
      <c r="D143" s="98">
        <f>IFERROR(((B143/C143)-1)*100,IF(B143+C143&lt;&gt;0,100,0))</f>
        <v>-15.735885676313632</v>
      </c>
      <c r="E143" s="66">
        <v>64880001.270000003</v>
      </c>
      <c r="F143" s="66">
        <v>55936098.600000001</v>
      </c>
      <c r="G143" s="98">
        <f>IFERROR(((E143/F143)-1)*100,IF(E143+F143&lt;&gt;0,100,0))</f>
        <v>15.989500329577865</v>
      </c>
    </row>
    <row r="144" spans="1:7" s="16" customFormat="1" ht="12" x14ac:dyDescent="0.2">
      <c r="A144" s="81" t="s">
        <v>34</v>
      </c>
      <c r="B144" s="82">
        <f>SUM(B141:B143)</f>
        <v>5103338.9341399996</v>
      </c>
      <c r="C144" s="82">
        <f>SUM(C141:C143)</f>
        <v>11007611.725669999</v>
      </c>
      <c r="D144" s="98">
        <f>IFERROR(((B144/C144)-1)*100,IF(B144+C144&lt;&gt;0,100,0))</f>
        <v>-53.638090974458173</v>
      </c>
      <c r="E144" s="82">
        <f>SUM(E141:E143)</f>
        <v>672941729.84583998</v>
      </c>
      <c r="F144" s="82">
        <f>SUM(F141:F143)</f>
        <v>557129508.23297</v>
      </c>
      <c r="G144" s="98">
        <f>IFERROR(((E144/F144)-1)*100,IF(E144+F144&lt;&gt;0,100,0))</f>
        <v>20.787307062623171</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18586.776000000002</v>
      </c>
      <c r="C147" s="66">
        <v>444.54</v>
      </c>
      <c r="D147" s="98">
        <f>IFERROR(((B147/C147)-1)*100,IF(B147+C147&lt;&gt;0,100,0))</f>
        <v>4081.1256579835335</v>
      </c>
      <c r="E147" s="66">
        <v>755781.98688999994</v>
      </c>
      <c r="F147" s="66">
        <v>576463.57143000001</v>
      </c>
      <c r="G147" s="98">
        <f>IFERROR(((E147/F147)-1)*100,IF(E147+F147&lt;&gt;0,100,0))</f>
        <v>31.10663437330048</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18586.776000000002</v>
      </c>
      <c r="C149" s="82">
        <f>SUM(C147:C148)</f>
        <v>444.54</v>
      </c>
      <c r="D149" s="98">
        <f>IFERROR(((B149/C149)-1)*100,IF(B149+C149&lt;&gt;0,100,0))</f>
        <v>4081.1256579835335</v>
      </c>
      <c r="E149" s="82">
        <f>SUM(E147:E148)</f>
        <v>755781.98688999994</v>
      </c>
      <c r="F149" s="82">
        <f>SUM(F147:F148)</f>
        <v>576463.57143000001</v>
      </c>
      <c r="G149" s="98">
        <f>IFERROR(((E149/F149)-1)*100,IF(E149+F149&lt;&gt;0,100,0))</f>
        <v>31.10663437330048</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v>
      </c>
      <c r="C152" s="66">
        <v>0</v>
      </c>
      <c r="D152" s="98">
        <f>IFERROR(((B152/C152)-1)*100,IF(B152+C152&lt;&gt;0,100,0))</f>
        <v>100</v>
      </c>
      <c r="E152" s="78"/>
      <c r="F152" s="78"/>
      <c r="G152" s="65"/>
    </row>
    <row r="153" spans="1:7" s="16" customFormat="1" ht="12" x14ac:dyDescent="0.2">
      <c r="A153" s="79" t="s">
        <v>72</v>
      </c>
      <c r="B153" s="67">
        <v>983445</v>
      </c>
      <c r="C153" s="66">
        <v>864239</v>
      </c>
      <c r="D153" s="98">
        <f>IFERROR(((B153/C153)-1)*100,IF(B153+C153&lt;&gt;0,100,0))</f>
        <v>13.793175267489666</v>
      </c>
      <c r="E153" s="78"/>
      <c r="F153" s="78"/>
      <c r="G153" s="65"/>
    </row>
    <row r="154" spans="1:7" s="16" customFormat="1" ht="12" x14ac:dyDescent="0.2">
      <c r="A154" s="79" t="s">
        <v>74</v>
      </c>
      <c r="B154" s="67">
        <v>2489</v>
      </c>
      <c r="C154" s="66">
        <v>2485</v>
      </c>
      <c r="D154" s="98">
        <f>IFERROR(((B154/C154)-1)*100,IF(B154+C154&lt;&gt;0,100,0))</f>
        <v>0.16096579476860828</v>
      </c>
      <c r="E154" s="78"/>
      <c r="F154" s="78"/>
      <c r="G154" s="65"/>
    </row>
    <row r="155" spans="1:7" s="28" customFormat="1" ht="12" x14ac:dyDescent="0.2">
      <c r="A155" s="81" t="s">
        <v>34</v>
      </c>
      <c r="B155" s="82">
        <f>SUM(B152:B154)</f>
        <v>985964</v>
      </c>
      <c r="C155" s="82">
        <f>SUM(C152:C154)</f>
        <v>866724</v>
      </c>
      <c r="D155" s="98">
        <f>IFERROR(((B155/C155)-1)*100,IF(B155+C155&lt;&gt;0,100,0))</f>
        <v>13.757551423521219</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304061</v>
      </c>
      <c r="C158" s="66">
        <v>126612</v>
      </c>
      <c r="D158" s="98">
        <f>IFERROR(((B158/C158)-1)*100,IF(B158+C158&lt;&gt;0,100,0))</f>
        <v>140.15180235680666</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304061</v>
      </c>
      <c r="C160" s="82">
        <f>SUM(C158:C159)</f>
        <v>126612</v>
      </c>
      <c r="D160" s="98">
        <f>IFERROR(((B160/C160)-1)*100,IF(B160+C160&lt;&gt;0,100,0))</f>
        <v>140.15180235680666</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8023</v>
      </c>
      <c r="C168" s="113">
        <v>7690</v>
      </c>
      <c r="D168" s="111">
        <f>IFERROR(((B168/C168)-1)*100,IF(B168+C168&lt;&gt;0,100,0))</f>
        <v>4.3302990897269078</v>
      </c>
      <c r="E168" s="113">
        <v>264316</v>
      </c>
      <c r="F168" s="113">
        <v>217509</v>
      </c>
      <c r="G168" s="111">
        <f>IFERROR(((E168/F168)-1)*100,IF(E168+F168&lt;&gt;0,100,0))</f>
        <v>21.519569305178177</v>
      </c>
    </row>
    <row r="169" spans="1:7" x14ac:dyDescent="0.2">
      <c r="A169" s="101" t="s">
        <v>32</v>
      </c>
      <c r="B169" s="112">
        <v>56630</v>
      </c>
      <c r="C169" s="113">
        <v>62560</v>
      </c>
      <c r="D169" s="111">
        <f t="shared" ref="D169:D171" si="5">IFERROR(((B169/C169)-1)*100,IF(B169+C169&lt;&gt;0,100,0))</f>
        <v>-9.4789002557544748</v>
      </c>
      <c r="E169" s="113">
        <v>1719631</v>
      </c>
      <c r="F169" s="113">
        <v>1697674</v>
      </c>
      <c r="G169" s="111">
        <f>IFERROR(((E169/F169)-1)*100,IF(E169+F169&lt;&gt;0,100,0))</f>
        <v>1.2933578531567402</v>
      </c>
    </row>
    <row r="170" spans="1:7" x14ac:dyDescent="0.2">
      <c r="A170" s="101" t="s">
        <v>92</v>
      </c>
      <c r="B170" s="112">
        <v>15924435</v>
      </c>
      <c r="C170" s="113">
        <v>16572806</v>
      </c>
      <c r="D170" s="111">
        <f t="shared" si="5"/>
        <v>-3.9122584310707587</v>
      </c>
      <c r="E170" s="113">
        <v>454632740</v>
      </c>
      <c r="F170" s="113">
        <v>425590314</v>
      </c>
      <c r="G170" s="111">
        <f>IFERROR(((E170/F170)-1)*100,IF(E170+F170&lt;&gt;0,100,0))</f>
        <v>6.8240335939600438</v>
      </c>
    </row>
    <row r="171" spans="1:7" x14ac:dyDescent="0.2">
      <c r="A171" s="101" t="s">
        <v>93</v>
      </c>
      <c r="B171" s="112">
        <v>145685</v>
      </c>
      <c r="C171" s="113">
        <v>116444</v>
      </c>
      <c r="D171" s="111">
        <f t="shared" si="5"/>
        <v>25.111641647487204</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229</v>
      </c>
      <c r="C174" s="113">
        <v>248</v>
      </c>
      <c r="D174" s="111">
        <f t="shared" ref="D174:D177" si="6">IFERROR(((B174/C174)-1)*100,IF(B174+C174&lt;&gt;0,100,0))</f>
        <v>-7.6612903225806495</v>
      </c>
      <c r="E174" s="113">
        <v>11286</v>
      </c>
      <c r="F174" s="113">
        <v>18098</v>
      </c>
      <c r="G174" s="111">
        <f t="shared" ref="G174" si="7">IFERROR(((E174/F174)-1)*100,IF(E174+F174&lt;&gt;0,100,0))</f>
        <v>-37.639518178804288</v>
      </c>
    </row>
    <row r="175" spans="1:7" x14ac:dyDescent="0.2">
      <c r="A175" s="101" t="s">
        <v>32</v>
      </c>
      <c r="B175" s="112">
        <v>3465</v>
      </c>
      <c r="C175" s="113">
        <v>3131</v>
      </c>
      <c r="D175" s="111">
        <f t="shared" si="6"/>
        <v>10.667518364739692</v>
      </c>
      <c r="E175" s="113">
        <v>134131</v>
      </c>
      <c r="F175" s="113">
        <v>189433</v>
      </c>
      <c r="G175" s="111">
        <f t="shared" ref="G175" si="8">IFERROR(((E175/F175)-1)*100,IF(E175+F175&lt;&gt;0,100,0))</f>
        <v>-29.193435145935499</v>
      </c>
    </row>
    <row r="176" spans="1:7" x14ac:dyDescent="0.2">
      <c r="A176" s="101" t="s">
        <v>92</v>
      </c>
      <c r="B176" s="112">
        <v>27710</v>
      </c>
      <c r="C176" s="113">
        <v>38192</v>
      </c>
      <c r="D176" s="111">
        <f t="shared" si="6"/>
        <v>-27.44553833263511</v>
      </c>
      <c r="E176" s="113">
        <v>1085944</v>
      </c>
      <c r="F176" s="113">
        <v>3438941</v>
      </c>
      <c r="G176" s="111">
        <f t="shared" ref="G176" si="9">IFERROR(((E176/F176)-1)*100,IF(E176+F176&lt;&gt;0,100,0))</f>
        <v>-68.422139257405107</v>
      </c>
    </row>
    <row r="177" spans="1:7" x14ac:dyDescent="0.2">
      <c r="A177" s="101" t="s">
        <v>93</v>
      </c>
      <c r="B177" s="112">
        <v>24817</v>
      </c>
      <c r="C177" s="113">
        <v>25701</v>
      </c>
      <c r="D177" s="111">
        <f t="shared" si="6"/>
        <v>-3.4395548811330334</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2020-07-13T06:00:00+00:00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1C4D3DCC-2E4C-4ADB-BF40-B0C81A0DE6C2}"/>
</file>

<file path=customXml/itemProps2.xml><?xml version="1.0" encoding="utf-8"?>
<ds:datastoreItem xmlns:ds="http://schemas.openxmlformats.org/officeDocument/2006/customXml" ds:itemID="{658CE837-E4AD-484E-A722-84454990AEA8}"/>
</file>

<file path=customXml/itemProps3.xml><?xml version="1.0" encoding="utf-8"?>
<ds:datastoreItem xmlns:ds="http://schemas.openxmlformats.org/officeDocument/2006/customXml" ds:itemID="{B9F13FB7-6851-4635-805D-D1F665AFA8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2020-07-13T06:17:18Z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