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<sst xmlns="http://schemas.openxmlformats.org/spreadsheetml/2006/main" count="265" uniqueCount="100">
  <si>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</si>
  <si>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</si>
  <si>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</si>
  <si>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</si>
  <si>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</si>
  <si>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</si>
  <si>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</si>
  <si>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</si>
  <si>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</si>
  <si>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</si>
  <si>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</si>
  <si>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</si>
  <si>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</si>
  <si>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</si>
  <si>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</si>
  <si>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</si>
  <si>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</si>
  <si>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</si>
  <si>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</si>
  <si>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</si>
  <si>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</si>
  <si>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</si>
  <si>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</si>
  <si>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</si>
  <si>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</si>
  <si>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</si>
  <si>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</si>
  <si>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</si>
  <si>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</si>
  <si>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</si>
  <si>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</si>
  <si>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</si>
  <si>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</si>
  <si>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</si>
  <si>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</si>
  <si>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</si>
  <si>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</si>
  <si>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</si>
  <si>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</si>
  <si>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</si>
  <si>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</si>
  <si>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</si>
  <si>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</si>
  <si>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</si>
  <si>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</si>
  <si>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</si>
  <si>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</si>
  <si>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</si>
  <si>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</si>
  <si>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</si>
  <si>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</si>
  <si>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</si>
  <si>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</si>
  <si>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</si>
  <si>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</si>
  <si>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</si>
  <si>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</si>
  <si>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</si>
  <si>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</si>
  <si>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</si>
  <si>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</si>
  <si>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</si>
  <si>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</si>
  <si>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</si>
  <si>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</si>
  <si>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</si>
  <si>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</si>
  <si>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</si>
  <si>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</si>
  <si>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</si>
  <si>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</si>
  <si>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</si>
  <si>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</si>
  <si>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</si>
  <si>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</si>
  <si>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</si>
  <si>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</si>
  <si>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</si>
  <si>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</si>
  <si>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</si>
  <si>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</si>
  <si>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</si>
  <si>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</si>
  <si>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</si>
  <si>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</si>
  <si>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</si>
  <si>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</si>
  <si>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</si>
  <si>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</si>
  <si>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</si>
  <si>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</si>
  <si>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</si>
  <si>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</si>
  <si>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</si>
  <si>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</si>
  <si>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</si>
  <si>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</si>
  <si>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17 July 2020</t>
  </si>
  <si>
    <t>17.07.2020</t>
  </si>
  <si>
    <t>19.07.2019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</si>
</sst>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1581986</v>
      </c>
      <c r="C11" s="67">
        <v>1430230</v>
      </c>
      <c r="D11" s="98">
        <f>IFERROR(((B11/C11)-1)*100,IF(B11+C11&lt;&gt;0,100,0))</f>
        <v>10.610601092132033</v>
      </c>
      <c r="E11" s="67">
        <v>54055835</v>
      </c>
      <c r="F11" s="67">
        <v>39221803</v>
      </c>
      <c r="G11" s="98">
        <f>IFERROR(((E11/F11)-1)*100,IF(E11+F11&lt;&gt;0,100,0))</f>
        <v>37.820882431131487</v>
      </c>
    </row>
    <row r="12" spans="1:7" s="16" customFormat="1" ht="12" x14ac:dyDescent="0.2">
      <c r="A12" s="64" t="s">
        <v>9</v>
      </c>
      <c r="B12" s="67">
        <v>2095011.8489999999</v>
      </c>
      <c r="C12" s="67">
        <v>1410759.0220000001</v>
      </c>
      <c r="D12" s="98">
        <f>IFERROR(((B12/C12)-1)*100,IF(B12+C12&lt;&gt;0,100,0))</f>
        <v>48.502459763110409</v>
      </c>
      <c r="E12" s="67">
        <v>67053794.873000003</v>
      </c>
      <c r="F12" s="67">
        <v>41362246.545999996</v>
      </c>
      <c r="G12" s="98">
        <f>IFERROR(((E12/F12)-1)*100,IF(E12+F12&lt;&gt;0,100,0))</f>
        <v>62.113522529362108</v>
      </c>
    </row>
    <row r="13" spans="1:7" s="16" customFormat="1" ht="12" x14ac:dyDescent="0.2">
      <c r="A13" s="64" t="s">
        <v>10</v>
      </c>
      <c r="B13" s="67">
        <v>100488518.83982299</v>
      </c>
      <c r="C13" s="67">
        <v>87281058.394822806</v>
      </c>
      <c r="D13" s="98">
        <f>IFERROR(((B13/C13)-1)*100,IF(B13+C13&lt;&gt;0,100,0))</f>
        <v>15.132103904211602</v>
      </c>
      <c r="E13" s="67">
        <v>3310048188.6466999</v>
      </c>
      <c r="F13" s="67">
        <v>2682385072.7146401</v>
      </c>
      <c r="G13" s="98">
        <f>IFERROR(((E13/F13)-1)*100,IF(E13+F13&lt;&gt;0,100,0))</f>
        <v>23.399441128594155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592</v>
      </c>
      <c r="C16" s="67">
        <v>338</v>
      </c>
      <c r="D16" s="98">
        <f>IFERROR(((B16/C16)-1)*100,IF(B16+C16&lt;&gt;0,100,0))</f>
        <v>75.147928994082847</v>
      </c>
      <c r="E16" s="67">
        <v>13550</v>
      </c>
      <c r="F16" s="67">
        <v>19942</v>
      </c>
      <c r="G16" s="98">
        <f>IFERROR(((E16/F16)-1)*100,IF(E16+F16&lt;&gt;0,100,0))</f>
        <v>-32.052953565339479</v>
      </c>
    </row>
    <row r="17" spans="1:7" s="16" customFormat="1" ht="12" x14ac:dyDescent="0.2">
      <c r="A17" s="64" t="s">
        <v>9</v>
      </c>
      <c r="B17" s="67">
        <v>171399.66899999999</v>
      </c>
      <c r="C17" s="67">
        <v>288847.29599999997</v>
      </c>
      <c r="D17" s="98">
        <f>IFERROR(((B17/C17)-1)*100,IF(B17+C17&lt;&gt;0,100,0))</f>
        <v>-40.66080196229359</v>
      </c>
      <c r="E17" s="67">
        <v>6489280.6440000003</v>
      </c>
      <c r="F17" s="67">
        <v>4116340.2629999998</v>
      </c>
      <c r="G17" s="98">
        <f>IFERROR(((E17/F17)-1)*100,IF(E17+F17&lt;&gt;0,100,0))</f>
        <v>57.646847184362635</v>
      </c>
    </row>
    <row r="18" spans="1:7" s="16" customFormat="1" ht="12" x14ac:dyDescent="0.2">
      <c r="A18" s="64" t="s">
        <v>10</v>
      </c>
      <c r="B18" s="67">
        <v>8595140.1328837499</v>
      </c>
      <c r="C18" s="67">
        <v>6564281.7241428699</v>
      </c>
      <c r="D18" s="98">
        <f>IFERROR(((B18/C18)-1)*100,IF(B18+C18&lt;&gt;0,100,0))</f>
        <v>30.938014151214066</v>
      </c>
      <c r="E18" s="67">
        <v>219509208.569895</v>
      </c>
      <c r="F18" s="67">
        <v>152472559.857061</v>
      </c>
      <c r="G18" s="98">
        <f>IFERROR(((E18/F18)-1)*100,IF(E18+F18&lt;&gt;0,100,0))</f>
        <v>43.966369276989312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15374605.20958</v>
      </c>
      <c r="C24" s="66">
        <v>17840503.74408</v>
      </c>
      <c r="D24" s="65">
        <f>B24-C24</f>
        <v>-2465898.5344999991</v>
      </c>
      <c r="E24" s="67">
        <v>547525481.24591005</v>
      </c>
      <c r="F24" s="67">
        <v>506403543.35860997</v>
      </c>
      <c r="G24" s="65">
        <f>E24-F24</f>
        <v>41121937.887300074</v>
      </c>
    </row>
    <row r="25" spans="1:7" s="16" customFormat="1" ht="12" x14ac:dyDescent="0.2">
      <c r="A25" s="68" t="s">
        <v>15</v>
      </c>
      <c r="B25" s="66">
        <v>19354215.848710001</v>
      </c>
      <c r="C25" s="66">
        <v>15672949.64154</v>
      </c>
      <c r="D25" s="65">
        <f>B25-C25</f>
        <v>3681266.2071700003</v>
      </c>
      <c r="E25" s="67">
        <v>604392095.04383004</v>
      </c>
      <c r="F25" s="67">
        <v>539524216.18296003</v>
      </c>
      <c r="G25" s="65">
        <f>E25-F25</f>
        <v>64867878.860870004</v>
      </c>
    </row>
    <row r="26" spans="1:7" s="28" customFormat="1" ht="12" x14ac:dyDescent="0.2">
      <c r="A26" s="69" t="s">
        <v>16</v>
      </c>
      <c r="B26" s="70">
        <f>B24-B25</f>
        <v>-3979610.63913</v>
      </c>
      <c r="C26" s="70">
        <f>C24-C25</f>
        <v>2167554.1025399994</v>
      </c>
      <c r="D26" s="70"/>
      <c r="E26" s="70">
        <f>E24-E25</f>
        <v>-56866613.797919989</v>
      </c>
      <c r="F26" s="70">
        <f>F24-F25</f>
        <v>-33120672.824350059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55911.79824253</v>
      </c>
      <c r="C33" s="126">
        <v>58248.732941030001</v>
      </c>
      <c r="D33" s="98">
        <f t="shared" ref="D33:D42" si="0">IFERROR(((B33/C33)-1)*100,IF(B33+C33&lt;&gt;0,100,0))</f>
        <v>-4.0119923310020678</v>
      </c>
      <c r="E33" s="64"/>
      <c r="F33" s="126">
        <v>56421.68</v>
      </c>
      <c r="G33" s="126">
        <v>54962.77</v>
      </c>
    </row>
    <row r="34" spans="1:7" s="16" customFormat="1" ht="12" x14ac:dyDescent="0.2">
      <c r="A34" s="64" t="s">
        <v>23</v>
      </c>
      <c r="B34" s="126">
        <v>58743.846660230003</v>
      </c>
      <c r="C34" s="126">
        <v>72515.636882070001</v>
      </c>
      <c r="D34" s="98">
        <f t="shared" si="0"/>
        <v>-18.991476616604285</v>
      </c>
      <c r="E34" s="64"/>
      <c r="F34" s="126">
        <v>59010.67</v>
      </c>
      <c r="G34" s="126">
        <v>57539.360000000001</v>
      </c>
    </row>
    <row r="35" spans="1:7" s="16" customFormat="1" ht="12" x14ac:dyDescent="0.2">
      <c r="A35" s="64" t="s">
        <v>24</v>
      </c>
      <c r="B35" s="126">
        <v>35861.56209241</v>
      </c>
      <c r="C35" s="126">
        <v>48896.633926839997</v>
      </c>
      <c r="D35" s="98">
        <f t="shared" si="0"/>
        <v>-26.658423673771292</v>
      </c>
      <c r="E35" s="64"/>
      <c r="F35" s="126">
        <v>35878.160000000003</v>
      </c>
      <c r="G35" s="126">
        <v>35053.15</v>
      </c>
    </row>
    <row r="36" spans="1:7" s="16" customFormat="1" ht="12" x14ac:dyDescent="0.2">
      <c r="A36" s="64" t="s">
        <v>25</v>
      </c>
      <c r="B36" s="126">
        <v>51515.875563809997</v>
      </c>
      <c r="C36" s="126">
        <v>52107.182312589997</v>
      </c>
      <c r="D36" s="98">
        <f t="shared" si="0"/>
        <v>-1.1347893371642326</v>
      </c>
      <c r="E36" s="64"/>
      <c r="F36" s="126">
        <v>52098.85</v>
      </c>
      <c r="G36" s="126">
        <v>50602.07</v>
      </c>
    </row>
    <row r="37" spans="1:7" s="16" customFormat="1" ht="12" x14ac:dyDescent="0.2">
      <c r="A37" s="64" t="s">
        <v>79</v>
      </c>
      <c r="B37" s="126">
        <v>54569.824602059998</v>
      </c>
      <c r="C37" s="126">
        <v>46948.103478199999</v>
      </c>
      <c r="D37" s="98">
        <f t="shared" si="0"/>
        <v>16.23435359300316</v>
      </c>
      <c r="E37" s="64"/>
      <c r="F37" s="126">
        <v>54569.9</v>
      </c>
      <c r="G37" s="126">
        <v>52365.07</v>
      </c>
    </row>
    <row r="38" spans="1:7" s="16" customFormat="1" ht="12" x14ac:dyDescent="0.2">
      <c r="A38" s="64" t="s">
        <v>26</v>
      </c>
      <c r="B38" s="126">
        <v>74864.111953279993</v>
      </c>
      <c r="C38" s="126">
        <v>72984.735907850001</v>
      </c>
      <c r="D38" s="98">
        <f t="shared" si="0"/>
        <v>2.5750261641048766</v>
      </c>
      <c r="E38" s="64"/>
      <c r="F38" s="126">
        <v>76910.63</v>
      </c>
      <c r="G38" s="126">
        <v>73875.259999999995</v>
      </c>
    </row>
    <row r="39" spans="1:7" s="16" customFormat="1" ht="12" x14ac:dyDescent="0.2">
      <c r="A39" s="64" t="s">
        <v>27</v>
      </c>
      <c r="B39" s="126">
        <v>10613.40025296</v>
      </c>
      <c r="C39" s="126">
        <v>16683.281745740001</v>
      </c>
      <c r="D39" s="98">
        <f t="shared" si="0"/>
        <v>-36.383018552869054</v>
      </c>
      <c r="E39" s="64"/>
      <c r="F39" s="126">
        <v>10797.91</v>
      </c>
      <c r="G39" s="126">
        <v>10413.14</v>
      </c>
    </row>
    <row r="40" spans="1:7" s="16" customFormat="1" ht="12" x14ac:dyDescent="0.2">
      <c r="A40" s="64" t="s">
        <v>28</v>
      </c>
      <c r="B40" s="126">
        <v>71387.736040699994</v>
      </c>
      <c r="C40" s="126">
        <v>77928.136175690001</v>
      </c>
      <c r="D40" s="98">
        <f t="shared" si="0"/>
        <v>-8.3928609818725626</v>
      </c>
      <c r="E40" s="64"/>
      <c r="F40" s="126">
        <v>73144.320000000007</v>
      </c>
      <c r="G40" s="126">
        <v>70546.880000000005</v>
      </c>
    </row>
    <row r="41" spans="1:7" s="16" customFormat="1" ht="12" x14ac:dyDescent="0.2">
      <c r="A41" s="64" t="s">
        <v>29</v>
      </c>
      <c r="B41" s="126">
        <v>5637.1363569499999</v>
      </c>
      <c r="C41" s="126">
        <v>2108.3661808000002</v>
      </c>
      <c r="D41" s="98">
        <f t="shared" si="0"/>
        <v>167.36989087972566</v>
      </c>
      <c r="E41" s="64"/>
      <c r="F41" s="126">
        <v>5641.82</v>
      </c>
      <c r="G41" s="126">
        <v>5240.9399999999996</v>
      </c>
    </row>
    <row r="42" spans="1:7" s="16" customFormat="1" ht="12" x14ac:dyDescent="0.2">
      <c r="A42" s="64" t="s">
        <v>78</v>
      </c>
      <c r="B42" s="126">
        <v>850.00377040000001</v>
      </c>
      <c r="C42" s="126">
        <v>833.79740916000003</v>
      </c>
      <c r="D42" s="98">
        <f t="shared" si="0"/>
        <v>1.9436809303985392</v>
      </c>
      <c r="E42" s="64"/>
      <c r="F42" s="126">
        <v>859.67</v>
      </c>
      <c r="G42" s="126">
        <v>835.47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17066.132674793698</v>
      </c>
      <c r="D48" s="72"/>
      <c r="E48" s="127">
        <v>16410.388949169399</v>
      </c>
      <c r="F48" s="72"/>
      <c r="G48" s="98">
        <f>IFERROR(((C48/E48)-1)*100,IF(C48+E48&lt;&gt;0,100,0))</f>
        <v>3.9959060547281489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4942</v>
      </c>
      <c r="D54" s="75"/>
      <c r="E54" s="128">
        <v>1030612</v>
      </c>
      <c r="F54" s="128">
        <v>120103858.81999999</v>
      </c>
      <c r="G54" s="128">
        <v>9909259.0559999999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5057</v>
      </c>
      <c r="C68" s="66">
        <v>5286</v>
      </c>
      <c r="D68" s="98">
        <f>IFERROR(((B68/C68)-1)*100,IF(B68+C68&lt;&gt;0,100,0))</f>
        <v>-4.3321982595535324</v>
      </c>
      <c r="E68" s="66">
        <v>201893</v>
      </c>
      <c r="F68" s="66">
        <v>163949</v>
      </c>
      <c r="G68" s="98">
        <f>IFERROR(((E68/F68)-1)*100,IF(E68+F68&lt;&gt;0,100,0))</f>
        <v>23.143782517734167</v>
      </c>
    </row>
    <row r="69" spans="1:7" s="16" customFormat="1" ht="12" x14ac:dyDescent="0.2">
      <c r="A69" s="79" t="s">
        <v>54</v>
      </c>
      <c r="B69" s="67">
        <v>182001476.78099999</v>
      </c>
      <c r="C69" s="66">
        <v>158469418.60699999</v>
      </c>
      <c r="D69" s="98">
        <f>IFERROR(((B69/C69)-1)*100,IF(B69+C69&lt;&gt;0,100,0))</f>
        <v>14.849589517557881</v>
      </c>
      <c r="E69" s="66">
        <v>6773570495.4919996</v>
      </c>
      <c r="F69" s="66">
        <v>5685954813.3629999</v>
      </c>
      <c r="G69" s="98">
        <f>IFERROR(((E69/F69)-1)*100,IF(E69+F69&lt;&gt;0,100,0))</f>
        <v>19.128109839580688</v>
      </c>
    </row>
    <row r="70" spans="1:7" s="62" customFormat="1" ht="12" x14ac:dyDescent="0.2">
      <c r="A70" s="79" t="s">
        <v>55</v>
      </c>
      <c r="B70" s="67">
        <v>176424323.59057</v>
      </c>
      <c r="C70" s="66">
        <v>160598934.82212001</v>
      </c>
      <c r="D70" s="98">
        <f>IFERROR(((B70/C70)-1)*100,IF(B70+C70&lt;&gt;0,100,0))</f>
        <v>9.8539811524766652</v>
      </c>
      <c r="E70" s="66">
        <v>6521989276.1767797</v>
      </c>
      <c r="F70" s="66">
        <v>5728473612.9709597</v>
      </c>
      <c r="G70" s="98">
        <f>IFERROR(((E70/F70)-1)*100,IF(E70+F70&lt;&gt;0,100,0))</f>
        <v>13.852130895899851</v>
      </c>
    </row>
    <row r="71" spans="1:7" s="16" customFormat="1" ht="12" x14ac:dyDescent="0.2">
      <c r="A71" s="79" t="s">
        <v>94</v>
      </c>
      <c r="B71" s="98">
        <f>IFERROR(B69/B68/1000,)</f>
        <v>35.990009250741544</v>
      </c>
      <c r="C71" s="98">
        <f>IFERROR(C69/C68/1000,)</f>
        <v>29.979080326712069</v>
      </c>
      <c r="D71" s="98">
        <f>IFERROR(((B71/C71)-1)*100,IF(B71+C71&lt;&gt;0,100,0))</f>
        <v>20.050411348588291</v>
      </c>
      <c r="E71" s="98">
        <f>IFERROR(E69/E68/1000,)</f>
        <v>33.550298898386771</v>
      </c>
      <c r="F71" s="98">
        <f>IFERROR(F69/F68/1000,)</f>
        <v>34.681241199171694</v>
      </c>
      <c r="G71" s="98">
        <f>IFERROR(((E71/F71)-1)*100,IF(E71+F71&lt;&gt;0,100,0))</f>
        <v>-3.2609625886513394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2289</v>
      </c>
      <c r="C74" s="66">
        <v>3850</v>
      </c>
      <c r="D74" s="98">
        <f>IFERROR(((B74/C74)-1)*100,IF(B74+C74&lt;&gt;0,100,0))</f>
        <v>-40.54545454545454</v>
      </c>
      <c r="E74" s="66">
        <v>88147</v>
      </c>
      <c r="F74" s="66">
        <v>101321</v>
      </c>
      <c r="G74" s="98">
        <f>IFERROR(((E74/F74)-1)*100,IF(E74+F74&lt;&gt;0,100,0))</f>
        <v>-13.002240404259723</v>
      </c>
    </row>
    <row r="75" spans="1:7" s="16" customFormat="1" ht="12" x14ac:dyDescent="0.2">
      <c r="A75" s="79" t="s">
        <v>54</v>
      </c>
      <c r="B75" s="67">
        <v>417380551.51999998</v>
      </c>
      <c r="C75" s="66">
        <v>626789449.34000003</v>
      </c>
      <c r="D75" s="98">
        <f>IFERROR(((B75/C75)-1)*100,IF(B75+C75&lt;&gt;0,100,0))</f>
        <v>-33.409767512919132</v>
      </c>
      <c r="E75" s="66">
        <v>12372614183.535999</v>
      </c>
      <c r="F75" s="66">
        <v>14718639888.77</v>
      </c>
      <c r="G75" s="98">
        <f>IFERROR(((E75/F75)-1)*100,IF(E75+F75&lt;&gt;0,100,0))</f>
        <v>-15.939147387008001</v>
      </c>
    </row>
    <row r="76" spans="1:7" s="16" customFormat="1" ht="12" x14ac:dyDescent="0.2">
      <c r="A76" s="79" t="s">
        <v>55</v>
      </c>
      <c r="B76" s="67">
        <v>401178681.42352003</v>
      </c>
      <c r="C76" s="66">
        <v>629612553.46203995</v>
      </c>
      <c r="D76" s="98">
        <f>IFERROR(((B76/C76)-1)*100,IF(B76+C76&lt;&gt;0,100,0))</f>
        <v>-36.281657788180119</v>
      </c>
      <c r="E76" s="66">
        <v>12121144229.8487</v>
      </c>
      <c r="F76" s="66">
        <v>14456038751.2563</v>
      </c>
      <c r="G76" s="98">
        <f>IFERROR(((E76/F76)-1)*100,IF(E76+F76&lt;&gt;0,100,0))</f>
        <v>-16.151689695800563</v>
      </c>
    </row>
    <row r="77" spans="1:7" s="16" customFormat="1" ht="12" x14ac:dyDescent="0.2">
      <c r="A77" s="79" t="s">
        <v>94</v>
      </c>
      <c r="B77" s="98">
        <f>IFERROR(B75/B74/1000,)</f>
        <v>182.34187484491042</v>
      </c>
      <c r="C77" s="98">
        <f>IFERROR(C75/C74/1000,)</f>
        <v>162.80245437402598</v>
      </c>
      <c r="D77" s="98">
        <f>IFERROR(((B77/C77)-1)*100,IF(B77+C77&lt;&gt;0,100,0))</f>
        <v>12.001920085304207</v>
      </c>
      <c r="E77" s="98">
        <f>IFERROR(E75/E74/1000,)</f>
        <v>140.36341774009324</v>
      </c>
      <c r="F77" s="98">
        <f>IFERROR(F75/F74/1000,)</f>
        <v>145.26741631813741</v>
      </c>
      <c r="G77" s="98">
        <f>IFERROR(((E77/F77)-1)*100,IF(E77+F77&lt;&gt;0,100,0))</f>
        <v>-3.3758420865036554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198</v>
      </c>
      <c r="C80" s="66">
        <v>203</v>
      </c>
      <c r="D80" s="98">
        <f>IFERROR(((B80/C80)-1)*100,IF(B80+C80&lt;&gt;0,100,0))</f>
        <v>-2.4630541871921152</v>
      </c>
      <c r="E80" s="66">
        <v>7251</v>
      </c>
      <c r="F80" s="66">
        <v>5241</v>
      </c>
      <c r="G80" s="98">
        <f>IFERROR(((E80/F80)-1)*100,IF(E80+F80&lt;&gt;0,100,0))</f>
        <v>38.351459645105891</v>
      </c>
    </row>
    <row r="81" spans="1:7" s="16" customFormat="1" ht="12" x14ac:dyDescent="0.2">
      <c r="A81" s="79" t="s">
        <v>54</v>
      </c>
      <c r="B81" s="67">
        <v>19426518.759</v>
      </c>
      <c r="C81" s="66">
        <v>14067477.788000001</v>
      </c>
      <c r="D81" s="98">
        <f>IFERROR(((B81/C81)-1)*100,IF(B81+C81&lt;&gt;0,100,0))</f>
        <v>38.0952509878596</v>
      </c>
      <c r="E81" s="66">
        <v>627011138.82799995</v>
      </c>
      <c r="F81" s="66">
        <v>391781808.44499999</v>
      </c>
      <c r="G81" s="98">
        <f>IFERROR(((E81/F81)-1)*100,IF(E81+F81&lt;&gt;0,100,0))</f>
        <v>60.040901673468696</v>
      </c>
    </row>
    <row r="82" spans="1:7" s="16" customFormat="1" ht="12" x14ac:dyDescent="0.2">
      <c r="A82" s="79" t="s">
        <v>55</v>
      </c>
      <c r="B82" s="67">
        <v>5970270.83504993</v>
      </c>
      <c r="C82" s="66">
        <v>8207180.3647301001</v>
      </c>
      <c r="D82" s="98">
        <f>IFERROR(((B82/C82)-1)*100,IF(B82+C82&lt;&gt;0,100,0))</f>
        <v>-27.25551809843444</v>
      </c>
      <c r="E82" s="66">
        <v>215689670.57595301</v>
      </c>
      <c r="F82" s="66">
        <v>137137971.34762499</v>
      </c>
      <c r="G82" s="98">
        <f>IFERROR(((E82/F82)-1)*100,IF(E82+F82&lt;&gt;0,100,0))</f>
        <v>57.279321296951949</v>
      </c>
    </row>
    <row r="83" spans="1:7" s="32" customFormat="1" x14ac:dyDescent="0.2">
      <c r="A83" s="79" t="s">
        <v>94</v>
      </c>
      <c r="B83" s="98">
        <f>IFERROR(B81/B80/1000,)</f>
        <v>98.113731106060598</v>
      </c>
      <c r="C83" s="98">
        <f>IFERROR(C81/C80/1000,)</f>
        <v>69.297920137931044</v>
      </c>
      <c r="D83" s="98">
        <f>IFERROR(((B83/C83)-1)*100,IF(B83+C83&lt;&gt;0,100,0))</f>
        <v>41.582504800684305</v>
      </c>
      <c r="E83" s="98">
        <f>IFERROR(E81/E80/1000,)</f>
        <v>86.472367787615497</v>
      </c>
      <c r="F83" s="98">
        <f>IFERROR(F81/F80/1000,)</f>
        <v>74.753254807288684</v>
      </c>
      <c r="G83" s="98">
        <f>IFERROR(((E83/F83)-1)*100,IF(E83+F83&lt;&gt;0,100,0))</f>
        <v>15.677060497951945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7544</v>
      </c>
      <c r="C86" s="64">
        <f>C68+C74+C80</f>
        <v>9339</v>
      </c>
      <c r="D86" s="98">
        <f>IFERROR(((B86/C86)-1)*100,IF(B86+C86&lt;&gt;0,100,0))</f>
        <v>-19.220473284077521</v>
      </c>
      <c r="E86" s="64">
        <f>E68+E74+E80</f>
        <v>297291</v>
      </c>
      <c r="F86" s="64">
        <f>F68+F74+F80</f>
        <v>270511</v>
      </c>
      <c r="G86" s="98">
        <f>IFERROR(((E86/F86)-1)*100,IF(E86+F86&lt;&gt;0,100,0))</f>
        <v>9.8997822639375066</v>
      </c>
    </row>
    <row r="87" spans="1:7" s="62" customFormat="1" ht="12" x14ac:dyDescent="0.2">
      <c r="A87" s="79" t="s">
        <v>54</v>
      </c>
      <c r="B87" s="64">
        <f t="shared" ref="B87:C87" si="1">B69+B75+B81</f>
        <v>618808547.05999994</v>
      </c>
      <c r="C87" s="64">
        <f t="shared" si="1"/>
        <v>799326345.73500001</v>
      </c>
      <c r="D87" s="98">
        <f>IFERROR(((B87/C87)-1)*100,IF(B87+C87&lt;&gt;0,100,0))</f>
        <v>-22.583741876918818</v>
      </c>
      <c r="E87" s="64">
        <f t="shared" ref="E87:F87" si="2">E69+E75+E81</f>
        <v>19773195817.855999</v>
      </c>
      <c r="F87" s="64">
        <f t="shared" si="2"/>
        <v>20796376510.577999</v>
      </c>
      <c r="G87" s="98">
        <f>IFERROR(((E87/F87)-1)*100,IF(E87+F87&lt;&gt;0,100,0))</f>
        <v>-4.9199950395279801</v>
      </c>
    </row>
    <row r="88" spans="1:7" s="62" customFormat="1" ht="12" x14ac:dyDescent="0.2">
      <c r="A88" s="79" t="s">
        <v>55</v>
      </c>
      <c r="B88" s="64">
        <f t="shared" ref="B88:C88" si="3">B70+B76+B82</f>
        <v>583573275.84914005</v>
      </c>
      <c r="C88" s="64">
        <f t="shared" si="3"/>
        <v>798418668.64889002</v>
      </c>
      <c r="D88" s="98">
        <f>IFERROR(((B88/C88)-1)*100,IF(B88+C88&lt;&gt;0,100,0))</f>
        <v>-26.908863887578971</v>
      </c>
      <c r="E88" s="64">
        <f t="shared" ref="E88:F88" si="4">E70+E76+E82</f>
        <v>18858823176.601433</v>
      </c>
      <c r="F88" s="64">
        <f t="shared" si="4"/>
        <v>20321650335.574886</v>
      </c>
      <c r="G88" s="98">
        <f>IFERROR(((E88/F88)-1)*100,IF(E88+F88&lt;&gt;0,100,0))</f>
        <v>-7.198367921982407</v>
      </c>
    </row>
    <row r="89" spans="1:7" s="63" customFormat="1" x14ac:dyDescent="0.2">
      <c r="A89" s="79" t="s">
        <v>95</v>
      </c>
      <c r="B89" s="98">
        <f>IFERROR((B75/B87)*100,IF(B75+B87&lt;&gt;0,100,0))</f>
        <v>67.449060537867879</v>
      </c>
      <c r="C89" s="98">
        <f>IFERROR((C75/C87)*100,IF(C75+C87&lt;&gt;0,100,0))</f>
        <v>78.41471167369717</v>
      </c>
      <c r="D89" s="98">
        <f>IFERROR(((B89/C89)-1)*100,IF(B89+C89&lt;&gt;0,100,0))</f>
        <v>-13.984175802953979</v>
      </c>
      <c r="E89" s="98">
        <f>IFERROR((E75/E87)*100,IF(E75+E87&lt;&gt;0,100,0))</f>
        <v>62.572657943148599</v>
      </c>
      <c r="F89" s="98">
        <f>IFERROR((F75/F87)*100,IF(F75+F87&lt;&gt;0,100,0))</f>
        <v>70.775021222006728</v>
      </c>
      <c r="G89" s="98">
        <f>IFERROR(((E89/F89)-1)*100,IF(E89+F89&lt;&gt;0,100,0))</f>
        <v>-11.589347678369455</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24031911.061000001</v>
      </c>
      <c r="C95" s="129">
        <v>24038578.202</v>
      </c>
      <c r="D95" s="65">
        <f>B95-C95</f>
        <v>-6667.1409999988973</v>
      </c>
      <c r="E95" s="129">
        <v>863905679.06799996</v>
      </c>
      <c r="F95" s="129">
        <v>821045933.40199995</v>
      </c>
      <c r="G95" s="80">
        <f>E95-F95</f>
        <v>42859745.666000009</v>
      </c>
    </row>
    <row r="96" spans="1:7" s="16" customFormat="1" ht="13.5" x14ac:dyDescent="0.2">
      <c r="A96" s="79" t="s">
        <v>88</v>
      </c>
      <c r="B96" s="66">
        <v>20844357.210000001</v>
      </c>
      <c r="C96" s="129">
        <v>21869675.136999998</v>
      </c>
      <c r="D96" s="65">
        <f>B96-C96</f>
        <v>-1025317.9269999973</v>
      </c>
      <c r="E96" s="129">
        <v>924903649.66799998</v>
      </c>
      <c r="F96" s="129">
        <v>825672852.23599994</v>
      </c>
      <c r="G96" s="80">
        <f>E96-F96</f>
        <v>99230797.432000041</v>
      </c>
    </row>
    <row r="97" spans="1:7" s="28" customFormat="1" ht="12" x14ac:dyDescent="0.2">
      <c r="A97" s="81" t="s">
        <v>16</v>
      </c>
      <c r="B97" s="65">
        <f>B95-B96</f>
        <v>3187553.8509999998</v>
      </c>
      <c r="C97" s="65">
        <f>C95-C96</f>
        <v>2168903.0650000013</v>
      </c>
      <c r="D97" s="82"/>
      <c r="E97" s="65">
        <f>E95-E96</f>
        <v>-60997970.600000024</v>
      </c>
      <c r="F97" s="82">
        <f>F95-F96</f>
        <v>-4626918.8339999914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695.56750103428499</v>
      </c>
      <c r="C104" s="131">
        <v>690.663095925829</v>
      </c>
      <c r="D104" s="98">
        <f>IFERROR(((B104/C104)-1)*100,IF(B104+C104&lt;&gt;0,100,0))</f>
        <v>0.71010093595367252</v>
      </c>
      <c r="E104" s="84"/>
      <c r="F104" s="130">
        <v>697.63918209062103</v>
      </c>
      <c r="G104" s="130">
        <v>695.29465108019701</v>
      </c>
    </row>
    <row r="105" spans="1:7" s="16" customFormat="1" ht="12" x14ac:dyDescent="0.2">
      <c r="A105" s="79" t="s">
        <v>50</v>
      </c>
      <c r="B105" s="130">
        <v>687.21430041758504</v>
      </c>
      <c r="C105" s="131">
        <v>684.08972549755504</v>
      </c>
      <c r="D105" s="98">
        <f>IFERROR(((B105/C105)-1)*100,IF(B105+C105&lt;&gt;0,100,0))</f>
        <v>0.45674928354719757</v>
      </c>
      <c r="E105" s="84"/>
      <c r="F105" s="130">
        <v>689.25977583977306</v>
      </c>
      <c r="G105" s="130">
        <v>686.89873096410395</v>
      </c>
    </row>
    <row r="106" spans="1:7" s="16" customFormat="1" ht="12" x14ac:dyDescent="0.2">
      <c r="A106" s="79" t="s">
        <v>51</v>
      </c>
      <c r="B106" s="130">
        <v>729.70868605742396</v>
      </c>
      <c r="C106" s="131">
        <v>716.04202348879699</v>
      </c>
      <c r="D106" s="98">
        <f>IFERROR(((B106/C106)-1)*100,IF(B106+C106&lt;&gt;0,100,0))</f>
        <v>1.9086397334668215</v>
      </c>
      <c r="E106" s="84"/>
      <c r="F106" s="130">
        <v>731.89043260743301</v>
      </c>
      <c r="G106" s="130">
        <v>729.70868605742396</v>
      </c>
    </row>
    <row r="107" spans="1:7" s="28" customFormat="1" ht="12" x14ac:dyDescent="0.2">
      <c r="A107" s="81" t="s">
        <v>52</v>
      </c>
      <c r="B107" s="85"/>
      <c r="C107" s="84"/>
      <c r="D107" s="86"/>
      <c r="E107" s="84"/>
      <c r="F107" s="71"/>
      <c r="G107" s="71"/>
    </row>
    <row r="108" spans="1:7" s="16" customFormat="1" ht="12" x14ac:dyDescent="0.2">
      <c r="A108" s="79" t="s">
        <v>56</v>
      </c>
      <c r="B108" s="130">
        <v>574.51438550077705</v>
      </c>
      <c r="C108" s="131">
        <v>517.33301908324404</v>
      </c>
      <c r="D108" s="98">
        <f>IFERROR(((B108/C108)-1)*100,IF(B108+C108&lt;&gt;0,100,0))</f>
        <v>11.053105892769622</v>
      </c>
      <c r="E108" s="84"/>
      <c r="F108" s="130">
        <v>574.63533898256196</v>
      </c>
      <c r="G108" s="130">
        <v>571.12070520439397</v>
      </c>
    </row>
    <row r="109" spans="1:7" s="16" customFormat="1" ht="12" x14ac:dyDescent="0.2">
      <c r="A109" s="79" t="s">
        <v>57</v>
      </c>
      <c r="B109" s="130">
        <v>731.56155374280604</v>
      </c>
      <c r="C109" s="131">
        <v>656.28280194663296</v>
      </c>
      <c r="D109" s="98">
        <f>IFERROR(((B109/C109)-1)*100,IF(B109+C109&lt;&gt;0,100,0))</f>
        <v>11.470474553482891</v>
      </c>
      <c r="E109" s="84"/>
      <c r="F109" s="130">
        <v>732.44020666471295</v>
      </c>
      <c r="G109" s="130">
        <v>726.34194281597297</v>
      </c>
    </row>
    <row r="110" spans="1:7" s="16" customFormat="1" ht="12" x14ac:dyDescent="0.2">
      <c r="A110" s="79" t="s">
        <v>59</v>
      </c>
      <c r="B110" s="130">
        <v>795.65483882644605</v>
      </c>
      <c r="C110" s="131">
        <v>769.44229011017205</v>
      </c>
      <c r="D110" s="98">
        <f>IFERROR(((B110/C110)-1)*100,IF(B110+C110&lt;&gt;0,100,0))</f>
        <v>3.4066945699749329</v>
      </c>
      <c r="E110" s="84"/>
      <c r="F110" s="130">
        <v>798.31211838046602</v>
      </c>
      <c r="G110" s="130">
        <v>794.177542891607</v>
      </c>
    </row>
    <row r="111" spans="1:7" s="16" customFormat="1" ht="12" x14ac:dyDescent="0.2">
      <c r="A111" s="79" t="s">
        <v>58</v>
      </c>
      <c r="B111" s="130">
        <v>707.69991221713803</v>
      </c>
      <c r="C111" s="131">
        <v>750.01094774469902</v>
      </c>
      <c r="D111" s="98">
        <f>IFERROR(((B111/C111)-1)*100,IF(B111+C111&lt;&gt;0,100,0))</f>
        <v>-5.641389056358614</v>
      </c>
      <c r="E111" s="84"/>
      <c r="F111" s="130">
        <v>713.107075417087</v>
      </c>
      <c r="G111" s="130">
        <v>707.69991221713803</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4</v>
      </c>
      <c r="F119" s="66">
        <v>0</v>
      </c>
      <c r="G119" s="98">
        <f>IFERROR(((E119/F119)-1)*100,IF(E119+F119&lt;&gt;0,100,0))</f>
        <v>100</v>
      </c>
    </row>
    <row r="120" spans="1:7" s="16" customFormat="1" ht="12" x14ac:dyDescent="0.2">
      <c r="A120" s="79" t="s">
        <v>72</v>
      </c>
      <c r="B120" s="67">
        <v>84</v>
      </c>
      <c r="C120" s="66">
        <v>524</v>
      </c>
      <c r="D120" s="98">
        <f>IFERROR(((B120/C120)-1)*100,IF(B120+C120&lt;&gt;0,100,0))</f>
        <v>-83.969465648854964</v>
      </c>
      <c r="E120" s="66">
        <v>8517</v>
      </c>
      <c r="F120" s="66">
        <v>6504</v>
      </c>
      <c r="G120" s="98">
        <f>IFERROR(((E120/F120)-1)*100,IF(E120+F120&lt;&gt;0,100,0))</f>
        <v>30.950184501845012</v>
      </c>
    </row>
    <row r="121" spans="1:7" s="16" customFormat="1" ht="12" x14ac:dyDescent="0.2">
      <c r="A121" s="79" t="s">
        <v>74</v>
      </c>
      <c r="B121" s="67">
        <v>3</v>
      </c>
      <c r="C121" s="66">
        <v>19</v>
      </c>
      <c r="D121" s="98">
        <f>IFERROR(((B121/C121)-1)*100,IF(B121+C121&lt;&gt;0,100,0))</f>
        <v>-84.210526315789465</v>
      </c>
      <c r="E121" s="66">
        <v>236</v>
      </c>
      <c r="F121" s="66">
        <v>219</v>
      </c>
      <c r="G121" s="98">
        <f>IFERROR(((E121/F121)-1)*100,IF(E121+F121&lt;&gt;0,100,0))</f>
        <v>7.7625570776255648</v>
      </c>
    </row>
    <row r="122" spans="1:7" s="28" customFormat="1" ht="12" x14ac:dyDescent="0.2">
      <c r="A122" s="81" t="s">
        <v>34</v>
      </c>
      <c r="B122" s="82">
        <f>SUM(B119:B121)</f>
        <v>87</v>
      </c>
      <c r="C122" s="82">
        <f>SUM(C119:C121)</f>
        <v>543</v>
      </c>
      <c r="D122" s="98">
        <f>IFERROR(((B122/C122)-1)*100,IF(B122+C122&lt;&gt;0,100,0))</f>
        <v>-83.97790055248619</v>
      </c>
      <c r="E122" s="82">
        <f>SUM(E119:E121)</f>
        <v>8757</v>
      </c>
      <c r="F122" s="82">
        <f>SUM(F119:F121)</f>
        <v>6723</v>
      </c>
      <c r="G122" s="98">
        <f>IFERROR(((E122/F122)-1)*100,IF(E122+F122&lt;&gt;0,100,0))</f>
        <v>30.254350736278447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24</v>
      </c>
      <c r="C125" s="66">
        <v>62</v>
      </c>
      <c r="D125" s="98">
        <f>IFERROR(((B125/C125)-1)*100,IF(B125+C125&lt;&gt;0,100,0))</f>
        <v>-61.29032258064516</v>
      </c>
      <c r="E125" s="66">
        <v>926</v>
      </c>
      <c r="F125" s="66">
        <v>737</v>
      </c>
      <c r="G125" s="98">
        <f>IFERROR(((E125/F125)-1)*100,IF(E125+F125&lt;&gt;0,100,0))</f>
        <v>25.644504748982367</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24</v>
      </c>
      <c r="C127" s="82">
        <f>SUM(C125:C126)</f>
        <v>62</v>
      </c>
      <c r="D127" s="98">
        <f>IFERROR(((B127/C127)-1)*100,IF(B127+C127&lt;&gt;0,100,0))</f>
        <v>-61.29032258064516</v>
      </c>
      <c r="E127" s="82">
        <f>SUM(E125:E126)</f>
        <v>926</v>
      </c>
      <c r="F127" s="82">
        <f>SUM(F125:F126)</f>
        <v>737</v>
      </c>
      <c r="G127" s="98">
        <f>IFERROR(((E127/F127)-1)*100,IF(E127+F127&lt;&gt;0,100,0))</f>
        <v>25.644504748982367</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45</v>
      </c>
      <c r="F130" s="66">
        <v>0</v>
      </c>
      <c r="G130" s="98">
        <f>IFERROR(((E130/F130)-1)*100,IF(E130+F130&lt;&gt;0,100,0))</f>
        <v>100</v>
      </c>
    </row>
    <row r="131" spans="1:7" s="16" customFormat="1" ht="12" x14ac:dyDescent="0.2">
      <c r="A131" s="79" t="s">
        <v>72</v>
      </c>
      <c r="B131" s="67">
        <v>70247</v>
      </c>
      <c r="C131" s="66">
        <v>464047</v>
      </c>
      <c r="D131" s="98">
        <f>IFERROR(((B131/C131)-1)*100,IF(B131+C131&lt;&gt;0,100,0))</f>
        <v>-84.862093710335373</v>
      </c>
      <c r="E131" s="66">
        <v>6598180</v>
      </c>
      <c r="F131" s="66">
        <v>5528833</v>
      </c>
      <c r="G131" s="98">
        <f>IFERROR(((E131/F131)-1)*100,IF(E131+F131&lt;&gt;0,100,0))</f>
        <v>19.341278711077003</v>
      </c>
    </row>
    <row r="132" spans="1:7" s="16" customFormat="1" ht="12" x14ac:dyDescent="0.2">
      <c r="A132" s="79" t="s">
        <v>74</v>
      </c>
      <c r="B132" s="67">
        <v>7</v>
      </c>
      <c r="C132" s="66">
        <v>1811</v>
      </c>
      <c r="D132" s="98">
        <f>IFERROR(((B132/C132)-1)*100,IF(B132+C132&lt;&gt;0,100,0))</f>
        <v>-99.613473219215905</v>
      </c>
      <c r="E132" s="66">
        <v>13254</v>
      </c>
      <c r="F132" s="66">
        <v>12131</v>
      </c>
      <c r="G132" s="98">
        <f>IFERROR(((E132/F132)-1)*100,IF(E132+F132&lt;&gt;0,100,0))</f>
        <v>9.2572747506388673</v>
      </c>
    </row>
    <row r="133" spans="1:7" s="16" customFormat="1" ht="12" x14ac:dyDescent="0.2">
      <c r="A133" s="81" t="s">
        <v>34</v>
      </c>
      <c r="B133" s="82">
        <f>SUM(B130:B132)</f>
        <v>70254</v>
      </c>
      <c r="C133" s="82">
        <f>SUM(C130:C132)</f>
        <v>465858</v>
      </c>
      <c r="D133" s="98">
        <f>IFERROR(((B133/C133)-1)*100,IF(B133+C133&lt;&gt;0,100,0))</f>
        <v>-84.919438970673468</v>
      </c>
      <c r="E133" s="82">
        <f>SUM(E130:E132)</f>
        <v>6611479</v>
      </c>
      <c r="F133" s="82">
        <f>SUM(F130:F132)</f>
        <v>5540964</v>
      </c>
      <c r="G133" s="98">
        <f>IFERROR(((E133/F133)-1)*100,IF(E133+F133&lt;&gt;0,100,0))</f>
        <v>19.320013629397348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14906</v>
      </c>
      <c r="C136" s="66">
        <v>44756</v>
      </c>
      <c r="D136" s="98">
        <f>IFERROR(((B136/C136)-1)*100,)</f>
        <v>-66.694968272410406</v>
      </c>
      <c r="E136" s="66">
        <v>474441</v>
      </c>
      <c r="F136" s="66">
        <v>545906</v>
      </c>
      <c r="G136" s="98">
        <f>IFERROR(((E136/F136)-1)*100,)</f>
        <v>-13.091081614783494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14906</v>
      </c>
      <c r="C138" s="82">
        <f>SUM(C136:C137)</f>
        <v>44756</v>
      </c>
      <c r="D138" s="98">
        <f>IFERROR(((B138/C138)-1)*100,)</f>
        <v>-66.694968272410406</v>
      </c>
      <c r="E138" s="82">
        <f>SUM(E136:E137)</f>
        <v>474441</v>
      </c>
      <c r="F138" s="82">
        <f>SUM(F136:F137)</f>
        <v>545906</v>
      </c>
      <c r="G138" s="98">
        <f>IFERROR(((E138/F138)-1)*100,)</f>
        <v>-13.091081614783494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1084.78125</v>
      </c>
      <c r="F141" s="66">
        <v>0</v>
      </c>
      <c r="G141" s="98">
        <f>IFERROR(((E141/F141)-1)*100,IF(E141+F141&lt;&gt;0,100,0))</f>
        <v>100</v>
      </c>
    </row>
    <row r="142" spans="1:7" s="32" customFormat="1" x14ac:dyDescent="0.2">
      <c r="A142" s="79" t="s">
        <v>72</v>
      </c>
      <c r="B142" s="67">
        <v>7682410.4819400003</v>
      </c>
      <c r="C142" s="66">
        <v>49807982.115939997</v>
      </c>
      <c r="D142" s="98">
        <f>IFERROR(((B142/C142)-1)*100,IF(B142+C142&lt;&gt;0,100,0))</f>
        <v>-84.575945148596162</v>
      </c>
      <c r="E142" s="66">
        <v>615743054.27653003</v>
      </c>
      <c r="F142" s="66">
        <v>551001391.74890995</v>
      </c>
      <c r="G142" s="98">
        <f>IFERROR(((E142/F142)-1)*100,IF(E142+F142&lt;&gt;0,100,0))</f>
        <v>11.749818330245287</v>
      </c>
    </row>
    <row r="143" spans="1:7" s="32" customFormat="1" x14ac:dyDescent="0.2">
      <c r="A143" s="79" t="s">
        <v>74</v>
      </c>
      <c r="B143" s="67">
        <v>48872.06</v>
      </c>
      <c r="C143" s="66">
        <v>12587090.92</v>
      </c>
      <c r="D143" s="98">
        <f>IFERROR(((B143/C143)-1)*100,IF(B143+C143&lt;&gt;0,100,0))</f>
        <v>-99.611728712292475</v>
      </c>
      <c r="E143" s="66">
        <v>64928873.329999998</v>
      </c>
      <c r="F143" s="66">
        <v>68523189.519999996</v>
      </c>
      <c r="G143" s="98">
        <f>IFERROR(((E143/F143)-1)*100,IF(E143+F143&lt;&gt;0,100,0))</f>
        <v>-5.2454011775837088</v>
      </c>
    </row>
    <row r="144" spans="1:7" s="16" customFormat="1" ht="12" x14ac:dyDescent="0.2">
      <c r="A144" s="81" t="s">
        <v>34</v>
      </c>
      <c r="B144" s="82">
        <f>SUM(B141:B143)</f>
        <v>7731282.5419399999</v>
      </c>
      <c r="C144" s="82">
        <f>SUM(C141:C143)</f>
        <v>62395073.035939999</v>
      </c>
      <c r="D144" s="98">
        <f>IFERROR(((B144/C144)-1)*100,IF(B144+C144&lt;&gt;0,100,0))</f>
        <v>-87.609145777445079</v>
      </c>
      <c r="E144" s="82">
        <f>SUM(E141:E143)</f>
        <v>680673012.38778007</v>
      </c>
      <c r="F144" s="82">
        <f>SUM(F141:F143)</f>
        <v>619524581.26890993</v>
      </c>
      <c r="G144" s="98">
        <f>IFERROR(((E144/F144)-1)*100,IF(E144+F144&lt;&gt;0,100,0))</f>
        <v>9.8702187076461065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48508.091</v>
      </c>
      <c r="C147" s="66">
        <v>60552.393600000003</v>
      </c>
      <c r="D147" s="98">
        <f>IFERROR(((B147/C147)-1)*100,IF(B147+C147&lt;&gt;0,100,0))</f>
        <v>-19.890712627419571</v>
      </c>
      <c r="E147" s="66">
        <v>804290.07788999996</v>
      </c>
      <c r="F147" s="66">
        <v>637015.96502999996</v>
      </c>
      <c r="G147" s="98">
        <f>IFERROR(((E147/F147)-1)*100,IF(E147+F147&lt;&gt;0,100,0))</f>
        <v>26.25901422299868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48508.091</v>
      </c>
      <c r="C149" s="82">
        <f>SUM(C147:C148)</f>
        <v>60552.393600000003</v>
      </c>
      <c r="D149" s="98">
        <f>IFERROR(((B149/C149)-1)*100,IF(B149+C149&lt;&gt;0,100,0))</f>
        <v>-19.890712627419571</v>
      </c>
      <c r="E149" s="82">
        <f>SUM(E147:E148)</f>
        <v>804290.07788999996</v>
      </c>
      <c r="F149" s="82">
        <f>SUM(F147:F148)</f>
        <v>637015.96502999996</v>
      </c>
      <c r="G149" s="98">
        <f>IFERROR(((E149/F149)-1)*100,IF(E149+F149&lt;&gt;0,100,0))</f>
        <v>26.25901422299868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v>
      </c>
      <c r="C152" s="66">
        <v>0</v>
      </c>
      <c r="D152" s="98">
        <f>IFERROR(((B152/C152)-1)*100,IF(B152+C152&lt;&gt;0,100,0))</f>
        <v>100</v>
      </c>
      <c r="E152" s="78"/>
      <c r="F152" s="78"/>
      <c r="G152" s="65"/>
    </row>
    <row r="153" spans="1:7" s="16" customFormat="1" ht="12" x14ac:dyDescent="0.2">
      <c r="A153" s="79" t="s">
        <v>72</v>
      </c>
      <c r="B153" s="67">
        <v>991031</v>
      </c>
      <c r="C153" s="66">
        <v>952163</v>
      </c>
      <c r="D153" s="98">
        <f>IFERROR(((B153/C153)-1)*100,IF(B153+C153&lt;&gt;0,100,0))</f>
        <v>4.0820741826766982</v>
      </c>
      <c r="E153" s="78"/>
      <c r="F153" s="78"/>
      <c r="G153" s="65"/>
    </row>
    <row r="154" spans="1:7" s="16" customFormat="1" ht="12" x14ac:dyDescent="0.2">
      <c r="A154" s="79" t="s">
        <v>74</v>
      </c>
      <c r="B154" s="67">
        <v>2489</v>
      </c>
      <c r="C154" s="66">
        <v>2532</v>
      </c>
      <c r="D154" s="98">
        <f>IFERROR(((B154/C154)-1)*100,IF(B154+C154&lt;&gt;0,100,0))</f>
        <v>-1.6982622432859418</v>
      </c>
      <c r="E154" s="78"/>
      <c r="F154" s="78"/>
      <c r="G154" s="65"/>
    </row>
    <row r="155" spans="1:7" s="28" customFormat="1" ht="12" x14ac:dyDescent="0.2">
      <c r="A155" s="81" t="s">
        <v>34</v>
      </c>
      <c r="B155" s="82">
        <f>SUM(B152:B154)</f>
        <v>993550</v>
      </c>
      <c r="C155" s="82">
        <f>SUM(C152:C154)</f>
        <v>954695</v>
      </c>
      <c r="D155" s="98">
        <f>IFERROR(((B155/C155)-1)*100,IF(B155+C155&lt;&gt;0,100,0))</f>
        <v>4.0698861940200892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312275</v>
      </c>
      <c r="C158" s="66">
        <v>140444</v>
      </c>
      <c r="D158" s="98">
        <f>IFERROR(((B158/C158)-1)*100,IF(B158+C158&lt;&gt;0,100,0))</f>
        <v>122.3484093304093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312275</v>
      </c>
      <c r="C160" s="82">
        <f>SUM(C158:C159)</f>
        <v>140444</v>
      </c>
      <c r="D160" s="98">
        <f>IFERROR(((B160/C160)-1)*100,IF(B160+C160&lt;&gt;0,100,0))</f>
        <v>122.3484093304093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7331</v>
      </c>
      <c r="C168" s="113">
        <v>7849</v>
      </c>
      <c r="D168" s="111">
        <f>IFERROR(((B168/C168)-1)*100,IF(B168+C168&lt;&gt;0,100,0))</f>
        <v>-6.5995668237992078</v>
      </c>
      <c r="E168" s="113">
        <v>271647</v>
      </c>
      <c r="F168" s="113">
        <v>225358</v>
      </c>
      <c r="G168" s="111">
        <f>IFERROR(((E168/F168)-1)*100,IF(E168+F168&lt;&gt;0,100,0))</f>
        <v>20.540207137088551</v>
      </c>
    </row>
    <row r="169" spans="1:7" x14ac:dyDescent="0.2">
      <c r="A169" s="101" t="s">
        <v>32</v>
      </c>
      <c r="B169" s="112">
        <v>68469</v>
      </c>
      <c r="C169" s="113">
        <v>61915</v>
      </c>
      <c r="D169" s="111">
        <f t="shared" ref="D169:D171" si="5">IFERROR(((B169/C169)-1)*100,IF(B169+C169&lt;&gt;0,100,0))</f>
        <v>10.585480093676814</v>
      </c>
      <c r="E169" s="113">
        <v>1788100</v>
      </c>
      <c r="F169" s="113">
        <v>1759589</v>
      </c>
      <c r="G169" s="111">
        <f>IFERROR(((E169/F169)-1)*100,IF(E169+F169&lt;&gt;0,100,0))</f>
        <v>1.6203215637287993</v>
      </c>
    </row>
    <row r="170" spans="1:7" x14ac:dyDescent="0.2">
      <c r="A170" s="101" t="s">
        <v>92</v>
      </c>
      <c r="B170" s="112">
        <v>18514508</v>
      </c>
      <c r="C170" s="113">
        <v>14507515</v>
      </c>
      <c r="D170" s="111">
        <f t="shared" si="5"/>
        <v>27.620119641441001</v>
      </c>
      <c r="E170" s="113">
        <v>473147250</v>
      </c>
      <c r="F170" s="113">
        <v>440097830</v>
      </c>
      <c r="G170" s="111">
        <f>IFERROR(((E170/F170)-1)*100,IF(E170+F170&lt;&gt;0,100,0))</f>
        <v>7.5095621353097775</v>
      </c>
    </row>
    <row r="171" spans="1:7" x14ac:dyDescent="0.2">
      <c r="A171" s="101" t="s">
        <v>93</v>
      </c>
      <c r="B171" s="112">
        <v>142063</v>
      </c>
      <c r="C171" s="113">
        <v>115776</v>
      </c>
      <c r="D171" s="111">
        <f t="shared" si="5"/>
        <v>22.705051133222764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324</v>
      </c>
      <c r="C174" s="113">
        <v>193</v>
      </c>
      <c r="D174" s="111">
        <f t="shared" ref="D174:D177" si="6">IFERROR(((B174/C174)-1)*100,IF(B174+C174&lt;&gt;0,100,0))</f>
        <v>67.875647668393782</v>
      </c>
      <c r="E174" s="113">
        <v>11610</v>
      </c>
      <c r="F174" s="113">
        <v>18291</v>
      </c>
      <c r="G174" s="111">
        <f t="shared" ref="G174" si="7">IFERROR(((E174/F174)-1)*100,IF(E174+F174&lt;&gt;0,100,0))</f>
        <v>-36.526160406757427</v>
      </c>
    </row>
    <row r="175" spans="1:7" x14ac:dyDescent="0.2">
      <c r="A175" s="101" t="s">
        <v>32</v>
      </c>
      <c r="B175" s="112">
        <v>5001</v>
      </c>
      <c r="C175" s="113">
        <v>3218</v>
      </c>
      <c r="D175" s="111">
        <f t="shared" si="6"/>
        <v>55.407085146053461</v>
      </c>
      <c r="E175" s="113">
        <v>139132</v>
      </c>
      <c r="F175" s="113">
        <v>192651</v>
      </c>
      <c r="G175" s="111">
        <f t="shared" ref="G175" si="8">IFERROR(((E175/F175)-1)*100,IF(E175+F175&lt;&gt;0,100,0))</f>
        <v>-27.780286632304009</v>
      </c>
    </row>
    <row r="176" spans="1:7" x14ac:dyDescent="0.2">
      <c r="A176" s="101" t="s">
        <v>92</v>
      </c>
      <c r="B176" s="112">
        <v>43833</v>
      </c>
      <c r="C176" s="113">
        <v>31742</v>
      </c>
      <c r="D176" s="111">
        <f t="shared" si="6"/>
        <v>38.091487618927601</v>
      </c>
      <c r="E176" s="113">
        <v>1129778</v>
      </c>
      <c r="F176" s="113">
        <v>3470683</v>
      </c>
      <c r="G176" s="111">
        <f t="shared" ref="G176" si="9">IFERROR(((E176/F176)-1)*100,IF(E176+F176&lt;&gt;0,100,0))</f>
        <v>-67.447963412388859</v>
      </c>
    </row>
    <row r="177" spans="1:7" x14ac:dyDescent="0.2">
      <c r="A177" s="101" t="s">
        <v>93</v>
      </c>
      <c r="B177" s="112">
        <v>28205</v>
      </c>
      <c r="C177" s="113">
        <v>27712</v>
      </c>
      <c r="D177" s="111">
        <f t="shared" si="6"/>
        <v>1.7790127020785196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2020-07-20T07:00:00+00:00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755C41E8-3627-4EC7-817C-4CAAD4969C93}"/>
</file>

<file path=customXml/itemProps2.xml><?xml version="1.0" encoding="utf-8"?>
<ds:datastoreItem xmlns:ds="http://schemas.openxmlformats.org/officeDocument/2006/customXml" ds:itemID="{4DF44908-70A3-4E23-811F-89BD47EFE162}"/>
</file>

<file path=customXml/itemProps3.xml><?xml version="1.0" encoding="utf-8"?>
<ds:datastoreItem xmlns:ds="http://schemas.openxmlformats.org/officeDocument/2006/customXml" ds:itemID="{FDF5139E-EC39-4729-A8EF-66C4869810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2020-07-20T07:15:18Z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