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<sst xmlns="http://schemas.openxmlformats.org/spreadsheetml/2006/main" count="265" uniqueCount="100">
  <si>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</si>
  <si>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</si>
  <si>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</si>
  <si>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</si>
  <si>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</si>
  <si>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</si>
  <si>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</si>
  <si>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</si>
  <si>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</si>
  <si>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</si>
  <si>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</si>
  <si>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</si>
  <si>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</si>
  <si>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</si>
  <si>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</si>
  <si>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</si>
  <si>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</si>
  <si>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</si>
  <si>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</si>
  <si>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</si>
  <si>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</si>
  <si>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</si>
  <si>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</si>
  <si>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</si>
  <si>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</si>
  <si>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</si>
  <si>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</si>
  <si>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</si>
  <si>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</si>
  <si>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</si>
  <si>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</si>
  <si>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</si>
  <si>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</si>
  <si>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</si>
  <si>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</si>
  <si>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</si>
  <si>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</si>
  <si>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</si>
  <si>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</si>
  <si>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</si>
  <si>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</si>
  <si>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</si>
  <si>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</si>
  <si>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</si>
  <si>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</si>
  <si>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</si>
  <si>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</si>
  <si>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</si>
  <si>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</si>
  <si>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</si>
  <si>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</si>
  <si>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</si>
  <si>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</si>
  <si>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</si>
  <si>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</si>
  <si>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</si>
  <si>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</si>
  <si>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</si>
  <si>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</si>
  <si>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</si>
  <si>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</si>
  <si>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</si>
  <si>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</si>
  <si>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</si>
  <si>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</si>
  <si>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</si>
  <si>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</si>
  <si>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</si>
  <si>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</si>
  <si>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</si>
  <si>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</si>
  <si>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</si>
  <si>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</si>
  <si>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</si>
  <si>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</si>
  <si>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</si>
  <si>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</si>
  <si>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</si>
  <si>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</si>
  <si>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</si>
  <si>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</si>
  <si>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</si>
  <si>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</si>
  <si>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</si>
  <si>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</si>
  <si>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</si>
  <si>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</si>
  <si>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</si>
  <si>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</si>
  <si>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</si>
  <si>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</si>
  <si>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</si>
  <si>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</si>
  <si>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</si>
  <si>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</si>
  <si>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</si>
  <si>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</si>
  <si>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24 July 2020</t>
  </si>
  <si>
    <t>24.07.2020</t>
  </si>
  <si>
    <t>26.07.2019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</si>
</sst>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1556850</v>
      </c>
      <c r="C11" s="67">
        <v>1491421</v>
      </c>
      <c r="D11" s="98">
        <f>IFERROR(((B11/C11)-1)*100,IF(B11+C11&lt;&gt;0,100,0))</f>
        <v>4.387024187000188</v>
      </c>
      <c r="E11" s="67">
        <v>55612685</v>
      </c>
      <c r="F11" s="67">
        <v>40713224</v>
      </c>
      <c r="G11" s="98">
        <f>IFERROR(((E11/F11)-1)*100,IF(E11+F11&lt;&gt;0,100,0))</f>
        <v>36.596121692548842</v>
      </c>
    </row>
    <row r="12" spans="1:7" s="16" customFormat="1" ht="12" x14ac:dyDescent="0.2">
      <c r="A12" s="64" t="s">
        <v>9</v>
      </c>
      <c r="B12" s="67">
        <v>1969324.2819999999</v>
      </c>
      <c r="C12" s="67">
        <v>1380903.75</v>
      </c>
      <c r="D12" s="98">
        <f>IFERROR(((B12/C12)-1)*100,IF(B12+C12&lt;&gt;0,100,0))</f>
        <v>42.611263239744247</v>
      </c>
      <c r="E12" s="67">
        <v>69023119.155000001</v>
      </c>
      <c r="F12" s="67">
        <v>42743150.295999996</v>
      </c>
      <c r="G12" s="98">
        <f>IFERROR(((E12/F12)-1)*100,IF(E12+F12&lt;&gt;0,100,0))</f>
        <v>61.4834626764966</v>
      </c>
    </row>
    <row r="13" spans="1:7" s="16" customFormat="1" ht="12" x14ac:dyDescent="0.2">
      <c r="A13" s="64" t="s">
        <v>10</v>
      </c>
      <c r="B13" s="67">
        <v>100653312.855114</v>
      </c>
      <c r="C13" s="67">
        <v>94070138.681342795</v>
      </c>
      <c r="D13" s="98">
        <f>IFERROR(((B13/C13)-1)*100,IF(B13+C13&lt;&gt;0,100,0))</f>
        <v>6.9981550639266477</v>
      </c>
      <c r="E13" s="67">
        <v>3410701501.5018101</v>
      </c>
      <c r="F13" s="67">
        <v>2776455211.3959799</v>
      </c>
      <c r="G13" s="98">
        <f>IFERROR(((E13/F13)-1)*100,IF(E13+F13&lt;&gt;0,100,0))</f>
        <v>22.843742895709674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544</v>
      </c>
      <c r="C16" s="67">
        <v>548</v>
      </c>
      <c r="D16" s="98">
        <f>IFERROR(((B16/C16)-1)*100,IF(B16+C16&lt;&gt;0,100,0))</f>
        <v>-0.72992700729926918</v>
      </c>
      <c r="E16" s="67">
        <v>14094</v>
      </c>
      <c r="F16" s="67">
        <v>20490</v>
      </c>
      <c r="G16" s="98">
        <f>IFERROR(((E16/F16)-1)*100,IF(E16+F16&lt;&gt;0,100,0))</f>
        <v>-31.215226939970719</v>
      </c>
    </row>
    <row r="17" spans="1:7" s="16" customFormat="1" ht="12" x14ac:dyDescent="0.2">
      <c r="A17" s="64" t="s">
        <v>9</v>
      </c>
      <c r="B17" s="67">
        <v>297724.68300000002</v>
      </c>
      <c r="C17" s="67">
        <v>79861.906000000003</v>
      </c>
      <c r="D17" s="98">
        <f>IFERROR(((B17/C17)-1)*100,IF(B17+C17&lt;&gt;0,100,0))</f>
        <v>272.79937070372455</v>
      </c>
      <c r="E17" s="67">
        <v>6787005.3269999996</v>
      </c>
      <c r="F17" s="67">
        <v>4196202.1689999998</v>
      </c>
      <c r="G17" s="98">
        <f>IFERROR(((E17/F17)-1)*100,IF(E17+F17&lt;&gt;0,100,0))</f>
        <v>61.741619055914462</v>
      </c>
    </row>
    <row r="18" spans="1:7" s="16" customFormat="1" ht="12" x14ac:dyDescent="0.2">
      <c r="A18" s="64" t="s">
        <v>10</v>
      </c>
      <c r="B18" s="67">
        <v>8302938.1041145697</v>
      </c>
      <c r="C18" s="67">
        <v>5296495.8866428901</v>
      </c>
      <c r="D18" s="98">
        <f>IFERROR(((B18/C18)-1)*100,IF(B18+C18&lt;&gt;0,100,0))</f>
        <v>56.762853815360394</v>
      </c>
      <c r="E18" s="67">
        <v>227812146.67401001</v>
      </c>
      <c r="F18" s="67">
        <v>157769055.74370399</v>
      </c>
      <c r="G18" s="98">
        <f>IFERROR(((E18/F18)-1)*100,IF(E18+F18&lt;&gt;0,100,0))</f>
        <v>44.395962567013839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17404169.393759999</v>
      </c>
      <c r="C24" s="66">
        <v>15132096.879720001</v>
      </c>
      <c r="D24" s="65">
        <f>B24-C24</f>
        <v>2272072.5140399989</v>
      </c>
      <c r="E24" s="67">
        <v>565152906.18141997</v>
      </c>
      <c r="F24" s="67">
        <v>521535640.23833001</v>
      </c>
      <c r="G24" s="65">
        <f>E24-F24</f>
        <v>43617265.943089962</v>
      </c>
    </row>
    <row r="25" spans="1:7" s="16" customFormat="1" ht="12" x14ac:dyDescent="0.2">
      <c r="A25" s="68" t="s">
        <v>15</v>
      </c>
      <c r="B25" s="66">
        <v>19420715.15997</v>
      </c>
      <c r="C25" s="66">
        <v>20732659.57731</v>
      </c>
      <c r="D25" s="65">
        <f>B25-C25</f>
        <v>-1311944.4173399992</v>
      </c>
      <c r="E25" s="67">
        <v>623676870.83728004</v>
      </c>
      <c r="F25" s="67">
        <v>560256875.76027</v>
      </c>
      <c r="G25" s="65">
        <f>E25-F25</f>
        <v>63419995.077010036</v>
      </c>
    </row>
    <row r="26" spans="1:7" s="28" customFormat="1" ht="12" x14ac:dyDescent="0.2">
      <c r="A26" s="69" t="s">
        <v>16</v>
      </c>
      <c r="B26" s="70">
        <f>B24-B25</f>
        <v>-2016545.766210001</v>
      </c>
      <c r="C26" s="70">
        <f>C24-C25</f>
        <v>-5600562.6975899991</v>
      </c>
      <c r="D26" s="70"/>
      <c r="E26" s="70">
        <f>E24-E25</f>
        <v>-58523964.655860066</v>
      </c>
      <c r="F26" s="70">
        <f>F24-F25</f>
        <v>-38721235.521939993</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55645.647421859998</v>
      </c>
      <c r="C33" s="126">
        <v>57570.53960186</v>
      </c>
      <c r="D33" s="98">
        <f t="shared" ref="D33:D42" si="0">IFERROR(((B33/C33)-1)*100,IF(B33+C33&lt;&gt;0,100,0))</f>
        <v>-3.3435368042612712</v>
      </c>
      <c r="E33" s="64"/>
      <c r="F33" s="126">
        <v>57415.26</v>
      </c>
      <c r="G33" s="126">
        <v>55300.11</v>
      </c>
    </row>
    <row r="34" spans="1:7" s="16" customFormat="1" ht="12" x14ac:dyDescent="0.2">
      <c r="A34" s="64" t="s">
        <v>23</v>
      </c>
      <c r="B34" s="126">
        <v>58031.394544859999</v>
      </c>
      <c r="C34" s="126">
        <v>70668.9421611</v>
      </c>
      <c r="D34" s="98">
        <f t="shared" si="0"/>
        <v>-17.882746266996463</v>
      </c>
      <c r="E34" s="64"/>
      <c r="F34" s="126">
        <v>59829.43</v>
      </c>
      <c r="G34" s="126">
        <v>57512.62</v>
      </c>
    </row>
    <row r="35" spans="1:7" s="16" customFormat="1" ht="12" x14ac:dyDescent="0.2">
      <c r="A35" s="64" t="s">
        <v>24</v>
      </c>
      <c r="B35" s="126">
        <v>35791.831901509999</v>
      </c>
      <c r="C35" s="126">
        <v>48431.521925679997</v>
      </c>
      <c r="D35" s="98">
        <f t="shared" si="0"/>
        <v>-26.098064899893259</v>
      </c>
      <c r="E35" s="64"/>
      <c r="F35" s="126">
        <v>36472.67</v>
      </c>
      <c r="G35" s="126">
        <v>35752.33</v>
      </c>
    </row>
    <row r="36" spans="1:7" s="16" customFormat="1" ht="12" x14ac:dyDescent="0.2">
      <c r="A36" s="64" t="s">
        <v>25</v>
      </c>
      <c r="B36" s="126">
        <v>51259.479333199997</v>
      </c>
      <c r="C36" s="126">
        <v>51522.686449909997</v>
      </c>
      <c r="D36" s="98">
        <f t="shared" si="0"/>
        <v>-0.51085674068235276</v>
      </c>
      <c r="E36" s="64"/>
      <c r="F36" s="126">
        <v>52979.98</v>
      </c>
      <c r="G36" s="126">
        <v>50870.54</v>
      </c>
    </row>
    <row r="37" spans="1:7" s="16" customFormat="1" ht="12" x14ac:dyDescent="0.2">
      <c r="A37" s="64" t="s">
        <v>79</v>
      </c>
      <c r="B37" s="126">
        <v>55493.555707779997</v>
      </c>
      <c r="C37" s="126">
        <v>45862.526188830001</v>
      </c>
      <c r="D37" s="98">
        <f t="shared" si="0"/>
        <v>20.999779818704511</v>
      </c>
      <c r="E37" s="64"/>
      <c r="F37" s="126">
        <v>55977.73</v>
      </c>
      <c r="G37" s="126">
        <v>53706.97</v>
      </c>
    </row>
    <row r="38" spans="1:7" s="16" customFormat="1" ht="12" x14ac:dyDescent="0.2">
      <c r="A38" s="64" t="s">
        <v>26</v>
      </c>
      <c r="B38" s="126">
        <v>73920.64568329</v>
      </c>
      <c r="C38" s="126">
        <v>73524.387345859999</v>
      </c>
      <c r="D38" s="98">
        <f t="shared" si="0"/>
        <v>0.53894816636281817</v>
      </c>
      <c r="E38" s="64"/>
      <c r="F38" s="126">
        <v>77749.31</v>
      </c>
      <c r="G38" s="126">
        <v>73836.84</v>
      </c>
    </row>
    <row r="39" spans="1:7" s="16" customFormat="1" ht="12" x14ac:dyDescent="0.2">
      <c r="A39" s="64" t="s">
        <v>27</v>
      </c>
      <c r="B39" s="126">
        <v>10291.323637220001</v>
      </c>
      <c r="C39" s="126">
        <v>16027.888818830001</v>
      </c>
      <c r="D39" s="98">
        <f t="shared" si="0"/>
        <v>-35.791146584886</v>
      </c>
      <c r="E39" s="64"/>
      <c r="F39" s="126">
        <v>10871.34</v>
      </c>
      <c r="G39" s="126">
        <v>10223.17</v>
      </c>
    </row>
    <row r="40" spans="1:7" s="16" customFormat="1" ht="12" x14ac:dyDescent="0.2">
      <c r="A40" s="64" t="s">
        <v>28</v>
      </c>
      <c r="B40" s="126">
        <v>70113.344774750003</v>
      </c>
      <c r="C40" s="126">
        <v>77480.447208540005</v>
      </c>
      <c r="D40" s="98">
        <f t="shared" si="0"/>
        <v>-9.5083375215443855</v>
      </c>
      <c r="E40" s="64"/>
      <c r="F40" s="126">
        <v>73901.14</v>
      </c>
      <c r="G40" s="126">
        <v>70015.91</v>
      </c>
    </row>
    <row r="41" spans="1:7" s="16" customFormat="1" ht="12" x14ac:dyDescent="0.2">
      <c r="A41" s="64" t="s">
        <v>29</v>
      </c>
      <c r="B41" s="126">
        <v>6127.3339738900004</v>
      </c>
      <c r="C41" s="126">
        <v>2095.3584327100002</v>
      </c>
      <c r="D41" s="98">
        <f t="shared" si="0"/>
        <v>192.42414463502101</v>
      </c>
      <c r="E41" s="64"/>
      <c r="F41" s="126">
        <v>6131.54</v>
      </c>
      <c r="G41" s="126">
        <v>5637.14</v>
      </c>
    </row>
    <row r="42" spans="1:7" s="16" customFormat="1" ht="12" x14ac:dyDescent="0.2">
      <c r="A42" s="64" t="s">
        <v>78</v>
      </c>
      <c r="B42" s="126">
        <v>868.32723266000005</v>
      </c>
      <c r="C42" s="126">
        <v>822.26427517000002</v>
      </c>
      <c r="D42" s="98">
        <f t="shared" si="0"/>
        <v>5.601965071445747</v>
      </c>
      <c r="E42" s="64"/>
      <c r="F42" s="126">
        <v>870.98</v>
      </c>
      <c r="G42" s="126">
        <v>840.32</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17037.390574126301</v>
      </c>
      <c r="D48" s="72"/>
      <c r="E48" s="127">
        <v>16467.528332481899</v>
      </c>
      <c r="F48" s="72"/>
      <c r="G48" s="98">
        <f>IFERROR(((C48/E48)-1)*100,IF(C48+E48&lt;&gt;0,100,0))</f>
        <v>3.4605207906055924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5270</v>
      </c>
      <c r="D54" s="75"/>
      <c r="E54" s="128">
        <v>1508312</v>
      </c>
      <c r="F54" s="128">
        <v>172287383.75999999</v>
      </c>
      <c r="G54" s="128">
        <v>9990924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5866</v>
      </c>
      <c r="C68" s="66">
        <v>5699</v>
      </c>
      <c r="D68" s="98">
        <f>IFERROR(((B68/C68)-1)*100,IF(B68+C68&lt;&gt;0,100,0))</f>
        <v>2.9303386559045519</v>
      </c>
      <c r="E68" s="66">
        <v>207970</v>
      </c>
      <c r="F68" s="66">
        <v>169648</v>
      </c>
      <c r="G68" s="98">
        <f>IFERROR(((E68/F68)-1)*100,IF(E68+F68&lt;&gt;0,100,0))</f>
        <v>22.589125719136092</v>
      </c>
    </row>
    <row r="69" spans="1:7" s="16" customFormat="1" ht="12" x14ac:dyDescent="0.2">
      <c r="A69" s="79" t="s">
        <v>54</v>
      </c>
      <c r="B69" s="67">
        <v>177991069.324</v>
      </c>
      <c r="C69" s="66">
        <v>213392220.46900001</v>
      </c>
      <c r="D69" s="98">
        <f>IFERROR(((B69/C69)-1)*100,IF(B69+C69&lt;&gt;0,100,0))</f>
        <v>-16.5897102842804</v>
      </c>
      <c r="E69" s="66">
        <v>6954361852.3800001</v>
      </c>
      <c r="F69" s="66">
        <v>5899347033.8319998</v>
      </c>
      <c r="G69" s="98">
        <f>IFERROR(((E69/F69)-1)*100,IF(E69+F69&lt;&gt;0,100,0))</f>
        <v>17.88358631044462</v>
      </c>
    </row>
    <row r="70" spans="1:7" s="62" customFormat="1" ht="12" x14ac:dyDescent="0.2">
      <c r="A70" s="79" t="s">
        <v>55</v>
      </c>
      <c r="B70" s="67">
        <v>172216653.88117</v>
      </c>
      <c r="C70" s="66">
        <v>216747475.0406</v>
      </c>
      <c r="D70" s="98">
        <f>IFERROR(((B70/C70)-1)*100,IF(B70+C70&lt;&gt;0,100,0))</f>
        <v>-20.545024181291481</v>
      </c>
      <c r="E70" s="66">
        <v>6696834565.8680201</v>
      </c>
      <c r="F70" s="66">
        <v>5945221088.0115604</v>
      </c>
      <c r="G70" s="98">
        <f>IFERROR(((E70/F70)-1)*100,IF(E70+F70&lt;&gt;0,100,0))</f>
        <v>12.642313325774811</v>
      </c>
    </row>
    <row r="71" spans="1:7" s="16" customFormat="1" ht="12" x14ac:dyDescent="0.2">
      <c r="A71" s="79" t="s">
        <v>94</v>
      </c>
      <c r="B71" s="98">
        <f>IFERROR(B69/B68/1000,)</f>
        <v>30.342834866007504</v>
      </c>
      <c r="C71" s="98">
        <f>IFERROR(C69/C68/1000,)</f>
        <v>37.443800749078783</v>
      </c>
      <c r="D71" s="98">
        <f>IFERROR(((B71/C71)-1)*100,IF(B71+C71&lt;&gt;0,100,0))</f>
        <v>-18.964329851707106</v>
      </c>
      <c r="E71" s="98">
        <f>IFERROR(E69/E68/1000,)</f>
        <v>33.439254952060395</v>
      </c>
      <c r="F71" s="98">
        <f>IFERROR(F69/F68/1000,)</f>
        <v>34.774044102093747</v>
      </c>
      <c r="G71" s="98">
        <f>IFERROR(((E71/F71)-1)*100,IF(E71+F71&lt;&gt;0,100,0))</f>
        <v>-3.8384639592522474</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2566</v>
      </c>
      <c r="C74" s="66">
        <v>3646</v>
      </c>
      <c r="D74" s="98">
        <f>IFERROR(((B74/C74)-1)*100,IF(B74+C74&lt;&gt;0,100,0))</f>
        <v>-29.621503017004937</v>
      </c>
      <c r="E74" s="66">
        <v>90710</v>
      </c>
      <c r="F74" s="66">
        <v>104967</v>
      </c>
      <c r="G74" s="98">
        <f>IFERROR(((E74/F74)-1)*100,IF(E74+F74&lt;&gt;0,100,0))</f>
        <v>-13.58236398106072</v>
      </c>
    </row>
    <row r="75" spans="1:7" s="16" customFormat="1" ht="12" x14ac:dyDescent="0.2">
      <c r="A75" s="79" t="s">
        <v>54</v>
      </c>
      <c r="B75" s="67">
        <v>388918784.10000002</v>
      </c>
      <c r="C75" s="66">
        <v>565320069.87800002</v>
      </c>
      <c r="D75" s="98">
        <f>IFERROR(((B75/C75)-1)*100,IF(B75+C75&lt;&gt;0,100,0))</f>
        <v>-31.203789707319007</v>
      </c>
      <c r="E75" s="66">
        <v>12760720967.636</v>
      </c>
      <c r="F75" s="66">
        <v>15283959958.648001</v>
      </c>
      <c r="G75" s="98">
        <f>IFERROR(((E75/F75)-1)*100,IF(E75+F75&lt;&gt;0,100,0))</f>
        <v>-16.509065699195958</v>
      </c>
    </row>
    <row r="76" spans="1:7" s="16" customFormat="1" ht="12" x14ac:dyDescent="0.2">
      <c r="A76" s="79" t="s">
        <v>55</v>
      </c>
      <c r="B76" s="67">
        <v>365012991.75384003</v>
      </c>
      <c r="C76" s="66">
        <v>570657417.09334004</v>
      </c>
      <c r="D76" s="98">
        <f>IFERROR(((B76/C76)-1)*100,IF(B76+C76&lt;&gt;0,100,0))</f>
        <v>-36.036406288549763</v>
      </c>
      <c r="E76" s="66">
        <v>12485404589.1817</v>
      </c>
      <c r="F76" s="66">
        <v>15026696168.3496</v>
      </c>
      <c r="G76" s="98">
        <f>IFERROR(((E76/F76)-1)*100,IF(E76+F76&lt;&gt;0,100,0))</f>
        <v>-16.911845096865452</v>
      </c>
    </row>
    <row r="77" spans="1:7" s="16" customFormat="1" ht="12" x14ac:dyDescent="0.2">
      <c r="A77" s="79" t="s">
        <v>94</v>
      </c>
      <c r="B77" s="98">
        <f>IFERROR(B75/B74/1000,)</f>
        <v>151.56616683554171</v>
      </c>
      <c r="C77" s="98">
        <f>IFERROR(C75/C74/1000,)</f>
        <v>155.05213106911685</v>
      </c>
      <c r="D77" s="98">
        <f>IFERROR(((B77/C77)-1)*100,IF(B77+C77&lt;&gt;0,100,0))</f>
        <v>-2.2482530291836</v>
      </c>
      <c r="E77" s="98">
        <f>IFERROR(E75/E74/1000,)</f>
        <v>140.67601110832322</v>
      </c>
      <c r="F77" s="98">
        <f>IFERROR(F75/F74/1000,)</f>
        <v>145.60728570548841</v>
      </c>
      <c r="G77" s="98">
        <f>IFERROR(((E77/F77)-1)*100,IF(E77+F77&lt;&gt;0,100,0))</f>
        <v>-3.3866949536710655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166</v>
      </c>
      <c r="C80" s="66">
        <v>113</v>
      </c>
      <c r="D80" s="98">
        <f>IFERROR(((B80/C80)-1)*100,IF(B80+C80&lt;&gt;0,100,0))</f>
        <v>46.902654867256643</v>
      </c>
      <c r="E80" s="66">
        <v>7420</v>
      </c>
      <c r="F80" s="66">
        <v>5354</v>
      </c>
      <c r="G80" s="98">
        <f>IFERROR(((E80/F80)-1)*100,IF(E80+F80&lt;&gt;0,100,0))</f>
        <v>38.587971610011195</v>
      </c>
    </row>
    <row r="81" spans="1:7" s="16" customFormat="1" ht="12" x14ac:dyDescent="0.2">
      <c r="A81" s="79" t="s">
        <v>54</v>
      </c>
      <c r="B81" s="67">
        <v>17194663.947000001</v>
      </c>
      <c r="C81" s="66">
        <v>6965533.7489999998</v>
      </c>
      <c r="D81" s="98">
        <f>IFERROR(((B81/C81)-1)*100,IF(B81+C81&lt;&gt;0,100,0))</f>
        <v>146.8535013482425</v>
      </c>
      <c r="E81" s="66">
        <v>644866777.77499998</v>
      </c>
      <c r="F81" s="66">
        <v>398747342.19400001</v>
      </c>
      <c r="G81" s="98">
        <f>IFERROR(((E81/F81)-1)*100,IF(E81+F81&lt;&gt;0,100,0))</f>
        <v>61.723153871520232</v>
      </c>
    </row>
    <row r="82" spans="1:7" s="16" customFormat="1" ht="12" x14ac:dyDescent="0.2">
      <c r="A82" s="79" t="s">
        <v>55</v>
      </c>
      <c r="B82" s="67">
        <v>6583727.0537296096</v>
      </c>
      <c r="C82" s="66">
        <v>1189644.65715942</v>
      </c>
      <c r="D82" s="98">
        <f>IFERROR(((B82/C82)-1)*100,IF(B82+C82&lt;&gt;0,100,0))</f>
        <v>453.41962947574086</v>
      </c>
      <c r="E82" s="66">
        <v>222637761.28071499</v>
      </c>
      <c r="F82" s="66">
        <v>138327616.00477001</v>
      </c>
      <c r="G82" s="98">
        <f>IFERROR(((E82/F82)-1)*100,IF(E82+F82&lt;&gt;0,100,0))</f>
        <v>60.949612023269225</v>
      </c>
    </row>
    <row r="83" spans="1:7" s="32" customFormat="1" x14ac:dyDescent="0.2">
      <c r="A83" s="79" t="s">
        <v>94</v>
      </c>
      <c r="B83" s="98">
        <f>IFERROR(B81/B80/1000,)</f>
        <v>103.58231293373494</v>
      </c>
      <c r="C83" s="98">
        <f>IFERROR(C81/C80/1000,)</f>
        <v>61.641891584070791</v>
      </c>
      <c r="D83" s="98">
        <f>IFERROR(((B83/C83)-1)*100,IF(B83+C83&lt;&gt;0,100,0))</f>
        <v>68.038829231032551</v>
      </c>
      <c r="E83" s="98">
        <f>IFERROR(E81/E80/1000,)</f>
        <v>86.909269241913748</v>
      </c>
      <c r="F83" s="98">
        <f>IFERROR(F81/F80/1000,)</f>
        <v>74.476530107209555</v>
      </c>
      <c r="G83" s="98">
        <f>IFERROR(((E83/F83)-1)*100,IF(E83+F83&lt;&gt;0,100,0))</f>
        <v>16.693499437751957</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8598</v>
      </c>
      <c r="C86" s="64">
        <f>C68+C74+C80</f>
        <v>9458</v>
      </c>
      <c r="D86" s="98">
        <f>IFERROR(((B86/C86)-1)*100,IF(B86+C86&lt;&gt;0,100,0))</f>
        <v>-9.092831465426098</v>
      </c>
      <c r="E86" s="64">
        <f>E68+E74+E80</f>
        <v>306100</v>
      </c>
      <c r="F86" s="64">
        <f>F68+F74+F80</f>
        <v>279969</v>
      </c>
      <c r="G86" s="98">
        <f>IFERROR(((E86/F86)-1)*100,IF(E86+F86&lt;&gt;0,100,0))</f>
        <v>9.3335333554786395</v>
      </c>
    </row>
    <row r="87" spans="1:7" s="62" customFormat="1" ht="12" x14ac:dyDescent="0.2">
      <c r="A87" s="79" t="s">
        <v>54</v>
      </c>
      <c r="B87" s="64">
        <f t="shared" ref="B87:C87" si="1">B69+B75+B81</f>
        <v>584104517.37100005</v>
      </c>
      <c r="C87" s="64">
        <f t="shared" si="1"/>
        <v>785677824.09599996</v>
      </c>
      <c r="D87" s="98">
        <f>IFERROR(((B87/C87)-1)*100,IF(B87+C87&lt;&gt;0,100,0))</f>
        <v>-25.655975075652659</v>
      </c>
      <c r="E87" s="64">
        <f t="shared" ref="E87:F87" si="2">E69+E75+E81</f>
        <v>20359949597.791</v>
      </c>
      <c r="F87" s="64">
        <f t="shared" si="2"/>
        <v>21582054334.674</v>
      </c>
      <c r="G87" s="98">
        <f>IFERROR(((E87/F87)-1)*100,IF(E87+F87&lt;&gt;0,100,0))</f>
        <v>-5.6625968868939003</v>
      </c>
    </row>
    <row r="88" spans="1:7" s="62" customFormat="1" ht="12" x14ac:dyDescent="0.2">
      <c r="A88" s="79" t="s">
        <v>55</v>
      </c>
      <c r="B88" s="64">
        <f t="shared" ref="B88:C88" si="3">B70+B76+B82</f>
        <v>543813372.68873966</v>
      </c>
      <c r="C88" s="64">
        <f t="shared" si="3"/>
        <v>788594536.79109943</v>
      </c>
      <c r="D88" s="98">
        <f>IFERROR(((B88/C88)-1)*100,IF(B88+C88&lt;&gt;0,100,0))</f>
        <v>-31.040180052274813</v>
      </c>
      <c r="E88" s="64">
        <f t="shared" ref="E88:F88" si="4">E70+E76+E82</f>
        <v>19404876916.330437</v>
      </c>
      <c r="F88" s="64">
        <f t="shared" si="4"/>
        <v>21110244872.365929</v>
      </c>
      <c r="G88" s="98">
        <f>IFERROR(((E88/F88)-1)*100,IF(E88+F88&lt;&gt;0,100,0))</f>
        <v>-8.0783902145440294</v>
      </c>
    </row>
    <row r="89" spans="1:7" s="63" customFormat="1" x14ac:dyDescent="0.2">
      <c r="A89" s="79" t="s">
        <v>95</v>
      </c>
      <c r="B89" s="98">
        <f>IFERROR((B75/B87)*100,IF(B75+B87&lt;&gt;0,100,0))</f>
        <v>66.583765838772692</v>
      </c>
      <c r="C89" s="98">
        <f>IFERROR((C75/C87)*100,IF(C75+C87&lt;&gt;0,100,0))</f>
        <v>71.953166112134653</v>
      </c>
      <c r="D89" s="98">
        <f>IFERROR(((B89/C89)-1)*100,IF(B89+C89&lt;&gt;0,100,0))</f>
        <v>-7.4623544223114235</v>
      </c>
      <c r="E89" s="98">
        <f>IFERROR((E75/E87)*100,IF(E75+E87&lt;&gt;0,100,0))</f>
        <v>62.675601952474892</v>
      </c>
      <c r="F89" s="98">
        <f>IFERROR((F75/F87)*100,IF(F75+F87&lt;&gt;0,100,0))</f>
        <v>70.817910666143575</v>
      </c>
      <c r="G89" s="98">
        <f>IFERROR(((E89/F89)-1)*100,IF(E89+F89&lt;&gt;0,100,0))</f>
        <v>-11.497527443380696</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24451951.162999999</v>
      </c>
      <c r="C95" s="129">
        <v>26603895.449000001</v>
      </c>
      <c r="D95" s="65">
        <f>B95-C95</f>
        <v>-2151944.2860000022</v>
      </c>
      <c r="E95" s="129">
        <v>888509196.33099997</v>
      </c>
      <c r="F95" s="129">
        <v>847649828.85099995</v>
      </c>
      <c r="G95" s="80">
        <f>E95-F95</f>
        <v>40859367.480000019</v>
      </c>
    </row>
    <row r="96" spans="1:7" s="16" customFormat="1" ht="13.5" x14ac:dyDescent="0.2">
      <c r="A96" s="79" t="s">
        <v>88</v>
      </c>
      <c r="B96" s="66">
        <v>22647993.969000001</v>
      </c>
      <c r="C96" s="129">
        <v>29553008.863000002</v>
      </c>
      <c r="D96" s="65">
        <f>B96-C96</f>
        <v>-6905014.8940000013</v>
      </c>
      <c r="E96" s="129">
        <v>948466768.63699996</v>
      </c>
      <c r="F96" s="129">
        <v>855225861.09899998</v>
      </c>
      <c r="G96" s="80">
        <f>E96-F96</f>
        <v>93240907.537999988</v>
      </c>
    </row>
    <row r="97" spans="1:7" s="28" customFormat="1" ht="12" x14ac:dyDescent="0.2">
      <c r="A97" s="81" t="s">
        <v>16</v>
      </c>
      <c r="B97" s="65">
        <f>B95-B96</f>
        <v>1803957.1939999983</v>
      </c>
      <c r="C97" s="65">
        <f>C95-C96</f>
        <v>-2949113.4140000008</v>
      </c>
      <c r="D97" s="82"/>
      <c r="E97" s="65">
        <f>E95-E96</f>
        <v>-59957572.305999994</v>
      </c>
      <c r="F97" s="82">
        <f>F95-F96</f>
        <v>-7576032.2480000257</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0">
        <v>707.675158360659</v>
      </c>
      <c r="C104" s="131">
        <v>675.19597322836296</v>
      </c>
      <c r="D104" s="98">
        <f>IFERROR(((B104/C104)-1)*100,IF(B104+C104&lt;&gt;0,100,0))</f>
        <v>4.8103345428736732</v>
      </c>
      <c r="E104" s="84"/>
      <c r="F104" s="130">
        <v>710.037903736467</v>
      </c>
      <c r="G104" s="130">
        <v>693.73257106728704</v>
      </c>
    </row>
    <row r="105" spans="1:7" s="16" customFormat="1" ht="12" x14ac:dyDescent="0.2">
      <c r="A105" s="79" t="s">
        <v>50</v>
      </c>
      <c r="B105" s="130">
        <v>698.96159984142696</v>
      </c>
      <c r="C105" s="131">
        <v>668.24266534427102</v>
      </c>
      <c r="D105" s="98">
        <f>IFERROR(((B105/C105)-1)*100,IF(B105+C105&lt;&gt;0,100,0))</f>
        <v>4.5969729396625469</v>
      </c>
      <c r="E105" s="84"/>
      <c r="F105" s="130">
        <v>701.35883587753199</v>
      </c>
      <c r="G105" s="130">
        <v>685.45793762918697</v>
      </c>
    </row>
    <row r="106" spans="1:7" s="16" customFormat="1" ht="12" x14ac:dyDescent="0.2">
      <c r="A106" s="79" t="s">
        <v>51</v>
      </c>
      <c r="B106" s="130">
        <v>743.77470333758004</v>
      </c>
      <c r="C106" s="131">
        <v>702.25313230227698</v>
      </c>
      <c r="D106" s="98">
        <f>IFERROR(((B106/C106)-1)*100,IF(B106+C106&lt;&gt;0,100,0))</f>
        <v>5.9126216922918085</v>
      </c>
      <c r="E106" s="84"/>
      <c r="F106" s="130">
        <v>745.85464445970899</v>
      </c>
      <c r="G106" s="130">
        <v>727.42657437438902</v>
      </c>
    </row>
    <row r="107" spans="1:7" s="28" customFormat="1" ht="12" x14ac:dyDescent="0.2">
      <c r="A107" s="81" t="s">
        <v>52</v>
      </c>
      <c r="B107" s="85"/>
      <c r="C107" s="84"/>
      <c r="D107" s="86"/>
      <c r="E107" s="84"/>
      <c r="F107" s="71"/>
      <c r="G107" s="71"/>
    </row>
    <row r="108" spans="1:7" s="16" customFormat="1" ht="12" x14ac:dyDescent="0.2">
      <c r="A108" s="79" t="s">
        <v>56</v>
      </c>
      <c r="B108" s="130">
        <v>571.65789831915697</v>
      </c>
      <c r="C108" s="131">
        <v>517.05662904441397</v>
      </c>
      <c r="D108" s="98">
        <f>IFERROR(((B108/C108)-1)*100,IF(B108+C108&lt;&gt;0,100,0))</f>
        <v>10.560017260711474</v>
      </c>
      <c r="E108" s="84"/>
      <c r="F108" s="130">
        <v>573.95822229597502</v>
      </c>
      <c r="G108" s="130">
        <v>571.65789831915697</v>
      </c>
    </row>
    <row r="109" spans="1:7" s="16" customFormat="1" ht="12" x14ac:dyDescent="0.2">
      <c r="A109" s="79" t="s">
        <v>57</v>
      </c>
      <c r="B109" s="130">
        <v>735.36159853989898</v>
      </c>
      <c r="C109" s="131">
        <v>650.31943793645405</v>
      </c>
      <c r="D109" s="98">
        <f>IFERROR(((B109/C109)-1)*100,IF(B109+C109&lt;&gt;0,100,0))</f>
        <v>13.07698273225455</v>
      </c>
      <c r="E109" s="84"/>
      <c r="F109" s="130">
        <v>738.16401731959604</v>
      </c>
      <c r="G109" s="130">
        <v>731.33024336242295</v>
      </c>
    </row>
    <row r="110" spans="1:7" s="16" customFormat="1" ht="12" x14ac:dyDescent="0.2">
      <c r="A110" s="79" t="s">
        <v>59</v>
      </c>
      <c r="B110" s="130">
        <v>808.88886742064904</v>
      </c>
      <c r="C110" s="131">
        <v>753.89552556618798</v>
      </c>
      <c r="D110" s="98">
        <f>IFERROR(((B110/C110)-1)*100,IF(B110+C110&lt;&gt;0,100,0))</f>
        <v>7.2945574007963643</v>
      </c>
      <c r="E110" s="84"/>
      <c r="F110" s="130">
        <v>812.46926747059103</v>
      </c>
      <c r="G110" s="130">
        <v>794.02252900149199</v>
      </c>
    </row>
    <row r="111" spans="1:7" s="16" customFormat="1" ht="12" x14ac:dyDescent="0.2">
      <c r="A111" s="79" t="s">
        <v>58</v>
      </c>
      <c r="B111" s="130">
        <v>727.34827435745899</v>
      </c>
      <c r="C111" s="131">
        <v>729.50166622685799</v>
      </c>
      <c r="D111" s="98">
        <f>IFERROR(((B111/C111)-1)*100,IF(B111+C111&lt;&gt;0,100,0))</f>
        <v>-0.29518669649335472</v>
      </c>
      <c r="E111" s="84"/>
      <c r="F111" s="130">
        <v>730.22586343604496</v>
      </c>
      <c r="G111" s="130">
        <v>704.66676669680999</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4</v>
      </c>
      <c r="C119" s="66">
        <v>0</v>
      </c>
      <c r="D119" s="98">
        <f>IFERROR(((B119/C119)-1)*100,IF(B119+C119&lt;&gt;0,100,0))</f>
        <v>100</v>
      </c>
      <c r="E119" s="66">
        <v>8</v>
      </c>
      <c r="F119" s="66">
        <v>0</v>
      </c>
      <c r="G119" s="98">
        <f>IFERROR(((E119/F119)-1)*100,IF(E119+F119&lt;&gt;0,100,0))</f>
        <v>100</v>
      </c>
    </row>
    <row r="120" spans="1:7" s="16" customFormat="1" ht="12" x14ac:dyDescent="0.2">
      <c r="A120" s="79" t="s">
        <v>72</v>
      </c>
      <c r="B120" s="67">
        <v>96</v>
      </c>
      <c r="C120" s="66">
        <v>1098</v>
      </c>
      <c r="D120" s="98">
        <f>IFERROR(((B120/C120)-1)*100,IF(B120+C120&lt;&gt;0,100,0))</f>
        <v>-91.256830601092901</v>
      </c>
      <c r="E120" s="66">
        <v>8613</v>
      </c>
      <c r="F120" s="66">
        <v>7602</v>
      </c>
      <c r="G120" s="98">
        <f>IFERROR(((E120/F120)-1)*100,IF(E120+F120&lt;&gt;0,100,0))</f>
        <v>13.299131807419107</v>
      </c>
    </row>
    <row r="121" spans="1:7" s="16" customFormat="1" ht="12" x14ac:dyDescent="0.2">
      <c r="A121" s="79" t="s">
        <v>74</v>
      </c>
      <c r="B121" s="67">
        <v>18</v>
      </c>
      <c r="C121" s="66">
        <v>21</v>
      </c>
      <c r="D121" s="98">
        <f>IFERROR(((B121/C121)-1)*100,IF(B121+C121&lt;&gt;0,100,0))</f>
        <v>-14.28571428571429</v>
      </c>
      <c r="E121" s="66">
        <v>254</v>
      </c>
      <c r="F121" s="66">
        <v>240</v>
      </c>
      <c r="G121" s="98">
        <f>IFERROR(((E121/F121)-1)*100,IF(E121+F121&lt;&gt;0,100,0))</f>
        <v>5.8333333333333348</v>
      </c>
    </row>
    <row r="122" spans="1:7" s="28" customFormat="1" ht="12" x14ac:dyDescent="0.2">
      <c r="A122" s="81" t="s">
        <v>34</v>
      </c>
      <c r="B122" s="82">
        <f>SUM(B119:B121)</f>
        <v>118</v>
      </c>
      <c r="C122" s="82">
        <f>SUM(C119:C121)</f>
        <v>1119</v>
      </c>
      <c r="D122" s="98">
        <f>IFERROR(((B122/C122)-1)*100,IF(B122+C122&lt;&gt;0,100,0))</f>
        <v>-89.454870420017869</v>
      </c>
      <c r="E122" s="82">
        <f>SUM(E119:E121)</f>
        <v>8875</v>
      </c>
      <c r="F122" s="82">
        <f>SUM(F119:F121)</f>
        <v>7842</v>
      </c>
      <c r="G122" s="98">
        <f>IFERROR(((E122/F122)-1)*100,IF(E122+F122&lt;&gt;0,100,0))</f>
        <v>13.172660035705185</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48</v>
      </c>
      <c r="C125" s="66">
        <v>0</v>
      </c>
      <c r="D125" s="98">
        <f>IFERROR(((B125/C125)-1)*100,IF(B125+C125&lt;&gt;0,100,0))</f>
        <v>100</v>
      </c>
      <c r="E125" s="66">
        <v>974</v>
      </c>
      <c r="F125" s="66">
        <v>737</v>
      </c>
      <c r="G125" s="98">
        <f>IFERROR(((E125/F125)-1)*100,IF(E125+F125&lt;&gt;0,100,0))</f>
        <v>32.15739484396201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48</v>
      </c>
      <c r="C127" s="82">
        <f>SUM(C125:C126)</f>
        <v>0</v>
      </c>
      <c r="D127" s="98">
        <f>IFERROR(((B127/C127)-1)*100,IF(B127+C127&lt;&gt;0,100,0))</f>
        <v>100</v>
      </c>
      <c r="E127" s="82">
        <f>SUM(E125:E126)</f>
        <v>974</v>
      </c>
      <c r="F127" s="82">
        <f>SUM(F125:F126)</f>
        <v>737</v>
      </c>
      <c r="G127" s="98">
        <f>IFERROR(((E127/F127)-1)*100,IF(E127+F127&lt;&gt;0,100,0))</f>
        <v>32.15739484396201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40</v>
      </c>
      <c r="C130" s="66">
        <v>0</v>
      </c>
      <c r="D130" s="98">
        <f>IFERROR(((B130/C130)-1)*100,IF(B130+C130&lt;&gt;0,100,0))</f>
        <v>100</v>
      </c>
      <c r="E130" s="66">
        <v>85</v>
      </c>
      <c r="F130" s="66">
        <v>0</v>
      </c>
      <c r="G130" s="98">
        <f>IFERROR(((E130/F130)-1)*100,IF(E130+F130&lt;&gt;0,100,0))</f>
        <v>100</v>
      </c>
    </row>
    <row r="131" spans="1:7" s="16" customFormat="1" ht="12" x14ac:dyDescent="0.2">
      <c r="A131" s="79" t="s">
        <v>72</v>
      </c>
      <c r="B131" s="67">
        <v>90091</v>
      </c>
      <c r="C131" s="66">
        <v>1559832</v>
      </c>
      <c r="D131" s="98">
        <f>IFERROR(((B131/C131)-1)*100,IF(B131+C131&lt;&gt;0,100,0))</f>
        <v>-94.22431390047133</v>
      </c>
      <c r="E131" s="66">
        <v>6688271</v>
      </c>
      <c r="F131" s="66">
        <v>7088665</v>
      </c>
      <c r="G131" s="98">
        <f>IFERROR(((E131/F131)-1)*100,IF(E131+F131&lt;&gt;0,100,0))</f>
        <v>-5.6483696154353442</v>
      </c>
    </row>
    <row r="132" spans="1:7" s="16" customFormat="1" ht="12" x14ac:dyDescent="0.2">
      <c r="A132" s="79" t="s">
        <v>74</v>
      </c>
      <c r="B132" s="67">
        <v>391</v>
      </c>
      <c r="C132" s="66">
        <v>2299</v>
      </c>
      <c r="D132" s="98">
        <f>IFERROR(((B132/C132)-1)*100,IF(B132+C132&lt;&gt;0,100,0))</f>
        <v>-82.992605480643761</v>
      </c>
      <c r="E132" s="66">
        <v>13645</v>
      </c>
      <c r="F132" s="66">
        <v>14430</v>
      </c>
      <c r="G132" s="98">
        <f>IFERROR(((E132/F132)-1)*100,IF(E132+F132&lt;&gt;0,100,0))</f>
        <v>-5.4400554400554357</v>
      </c>
    </row>
    <row r="133" spans="1:7" s="16" customFormat="1" ht="12" x14ac:dyDescent="0.2">
      <c r="A133" s="81" t="s">
        <v>34</v>
      </c>
      <c r="B133" s="82">
        <f>SUM(B130:B132)</f>
        <v>90522</v>
      </c>
      <c r="C133" s="82">
        <f>SUM(C130:C132)</f>
        <v>1562131</v>
      </c>
      <c r="D133" s="98">
        <f>IFERROR(((B133/C133)-1)*100,IF(B133+C133&lt;&gt;0,100,0))</f>
        <v>-94.205223505583078</v>
      </c>
      <c r="E133" s="82">
        <f>SUM(E130:E132)</f>
        <v>6702001</v>
      </c>
      <c r="F133" s="82">
        <f>SUM(F130:F132)</f>
        <v>7103095</v>
      </c>
      <c r="G133" s="98">
        <f>IFERROR(((E133/F133)-1)*100,IF(E133+F133&lt;&gt;0,100,0))</f>
        <v>-5.646749761899561</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5477</v>
      </c>
      <c r="C136" s="66">
        <v>0</v>
      </c>
      <c r="D136" s="98">
        <f>IFERROR(((B136/C136)-1)*100,)</f>
        <v>0</v>
      </c>
      <c r="E136" s="66">
        <v>479918</v>
      </c>
      <c r="F136" s="66">
        <v>545906</v>
      </c>
      <c r="G136" s="98">
        <f>IFERROR(((E136/F136)-1)*100,)</f>
        <v>-12.087795334727957</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5477</v>
      </c>
      <c r="C138" s="82">
        <f>SUM(C136:C137)</f>
        <v>0</v>
      </c>
      <c r="D138" s="98">
        <f>IFERROR(((B138/C138)-1)*100,)</f>
        <v>0</v>
      </c>
      <c r="E138" s="82">
        <f>SUM(E136:E137)</f>
        <v>479918</v>
      </c>
      <c r="F138" s="82">
        <f>SUM(F136:F137)</f>
        <v>545906</v>
      </c>
      <c r="G138" s="98">
        <f>IFERROR(((E138/F138)-1)*100,)</f>
        <v>-12.087795334727957</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963.74249999999995</v>
      </c>
      <c r="C141" s="66">
        <v>0</v>
      </c>
      <c r="D141" s="98">
        <f>IFERROR(((B141/C141)-1)*100,IF(B141+C141&lt;&gt;0,100,0))</f>
        <v>100</v>
      </c>
      <c r="E141" s="66">
        <v>2048.5237499999998</v>
      </c>
      <c r="F141" s="66">
        <v>0</v>
      </c>
      <c r="G141" s="98">
        <f>IFERROR(((E141/F141)-1)*100,IF(E141+F141&lt;&gt;0,100,0))</f>
        <v>100</v>
      </c>
    </row>
    <row r="142" spans="1:7" s="32" customFormat="1" x14ac:dyDescent="0.2">
      <c r="A142" s="79" t="s">
        <v>72</v>
      </c>
      <c r="B142" s="67">
        <v>8992455.3233199995</v>
      </c>
      <c r="C142" s="66">
        <v>153999345.18167001</v>
      </c>
      <c r="D142" s="98">
        <f>IFERROR(((B142/C142)-1)*100,IF(B142+C142&lt;&gt;0,100,0))</f>
        <v>-94.160718467528696</v>
      </c>
      <c r="E142" s="66">
        <v>624735509.59985006</v>
      </c>
      <c r="F142" s="66">
        <v>705000736.93058002</v>
      </c>
      <c r="G142" s="98">
        <f>IFERROR(((E142/F142)-1)*100,IF(E142+F142&lt;&gt;0,100,0))</f>
        <v>-11.385126727694972</v>
      </c>
    </row>
    <row r="143" spans="1:7" s="32" customFormat="1" x14ac:dyDescent="0.2">
      <c r="A143" s="79" t="s">
        <v>74</v>
      </c>
      <c r="B143" s="67">
        <v>2685788.45</v>
      </c>
      <c r="C143" s="66">
        <v>9790043.5399999991</v>
      </c>
      <c r="D143" s="98">
        <f>IFERROR(((B143/C143)-1)*100,IF(B143+C143&lt;&gt;0,100,0))</f>
        <v>-72.56612354146894</v>
      </c>
      <c r="E143" s="66">
        <v>67614661.780000001</v>
      </c>
      <c r="F143" s="66">
        <v>78313233.060000002</v>
      </c>
      <c r="G143" s="98">
        <f>IFERROR(((E143/F143)-1)*100,IF(E143+F143&lt;&gt;0,100,0))</f>
        <v>-13.661256038048187</v>
      </c>
    </row>
    <row r="144" spans="1:7" s="16" customFormat="1" ht="12" x14ac:dyDescent="0.2">
      <c r="A144" s="81" t="s">
        <v>34</v>
      </c>
      <c r="B144" s="82">
        <f>SUM(B141:B143)</f>
        <v>11679207.51582</v>
      </c>
      <c r="C144" s="82">
        <f>SUM(C141:C143)</f>
        <v>163789388.72167</v>
      </c>
      <c r="D144" s="98">
        <f>IFERROR(((B144/C144)-1)*100,IF(B144+C144&lt;&gt;0,100,0))</f>
        <v>-92.869374745841029</v>
      </c>
      <c r="E144" s="82">
        <f>SUM(E141:E143)</f>
        <v>692352219.90359998</v>
      </c>
      <c r="F144" s="82">
        <f>SUM(F141:F143)</f>
        <v>783313969.99058008</v>
      </c>
      <c r="G144" s="98">
        <f>IFERROR(((E144/F144)-1)*100,IF(E144+F144&lt;&gt;0,100,0))</f>
        <v>-11.612425358387767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14147.83754</v>
      </c>
      <c r="C147" s="66">
        <v>0</v>
      </c>
      <c r="D147" s="98">
        <f>IFERROR(((B147/C147)-1)*100,IF(B147+C147&lt;&gt;0,100,0))</f>
        <v>100</v>
      </c>
      <c r="E147" s="66">
        <v>818437.91543000005</v>
      </c>
      <c r="F147" s="66">
        <v>637015.96502999996</v>
      </c>
      <c r="G147" s="98">
        <f>IFERROR(((E147/F147)-1)*100,IF(E147+F147&lt;&gt;0,100,0))</f>
        <v>28.479969162382936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14147.83754</v>
      </c>
      <c r="C149" s="82">
        <f>SUM(C147:C148)</f>
        <v>0</v>
      </c>
      <c r="D149" s="98">
        <f>IFERROR(((B149/C149)-1)*100,IF(B149+C149&lt;&gt;0,100,0))</f>
        <v>100</v>
      </c>
      <c r="E149" s="82">
        <f>SUM(E147:E148)</f>
        <v>818437.91543000005</v>
      </c>
      <c r="F149" s="82">
        <f>SUM(F147:F148)</f>
        <v>637015.96502999996</v>
      </c>
      <c r="G149" s="98">
        <f>IFERROR(((E149/F149)-1)*100,IF(E149+F149&lt;&gt;0,100,0))</f>
        <v>28.479969162382936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10</v>
      </c>
      <c r="C152" s="66">
        <v>0</v>
      </c>
      <c r="D152" s="98">
        <f>IFERROR(((B152/C152)-1)*100,IF(B152+C152&lt;&gt;0,100,0))</f>
        <v>100</v>
      </c>
      <c r="E152" s="78"/>
      <c r="F152" s="78"/>
      <c r="G152" s="65"/>
    </row>
    <row r="153" spans="1:7" s="16" customFormat="1" ht="12" x14ac:dyDescent="0.2">
      <c r="A153" s="79" t="s">
        <v>72</v>
      </c>
      <c r="B153" s="67">
        <v>1030838</v>
      </c>
      <c r="C153" s="66">
        <v>1299176</v>
      </c>
      <c r="D153" s="98">
        <f>IFERROR(((B153/C153)-1)*100,IF(B153+C153&lt;&gt;0,100,0))</f>
        <v>-20.654476375795117</v>
      </c>
      <c r="E153" s="78"/>
      <c r="F153" s="78"/>
      <c r="G153" s="65"/>
    </row>
    <row r="154" spans="1:7" s="16" customFormat="1" ht="12" x14ac:dyDescent="0.2">
      <c r="A154" s="79" t="s">
        <v>74</v>
      </c>
      <c r="B154" s="67">
        <v>2647</v>
      </c>
      <c r="C154" s="66">
        <v>2864</v>
      </c>
      <c r="D154" s="98">
        <f>IFERROR(((B154/C154)-1)*100,IF(B154+C154&lt;&gt;0,100,0))</f>
        <v>-7.5768156424581008</v>
      </c>
      <c r="E154" s="78"/>
      <c r="F154" s="78"/>
      <c r="G154" s="65"/>
    </row>
    <row r="155" spans="1:7" s="28" customFormat="1" ht="12" x14ac:dyDescent="0.2">
      <c r="A155" s="81" t="s">
        <v>34</v>
      </c>
      <c r="B155" s="82">
        <f>SUM(B152:B154)</f>
        <v>1033495</v>
      </c>
      <c r="C155" s="82">
        <f>SUM(C152:C154)</f>
        <v>1302040</v>
      </c>
      <c r="D155" s="98">
        <f>IFERROR(((B155/C155)-1)*100,IF(B155+C155&lt;&gt;0,100,0))</f>
        <v>-20.624942398083014</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312747</v>
      </c>
      <c r="C158" s="66">
        <v>140444</v>
      </c>
      <c r="D158" s="98">
        <f>IFERROR(((B158/C158)-1)*100,IF(B158+C158&lt;&gt;0,100,0))</f>
        <v>122.68448634331119</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312747</v>
      </c>
      <c r="C160" s="82">
        <f>SUM(C158:C159)</f>
        <v>140444</v>
      </c>
      <c r="D160" s="98">
        <f>IFERROR(((B160/C160)-1)*100,IF(B160+C160&lt;&gt;0,100,0))</f>
        <v>122.68448634331119</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7641</v>
      </c>
      <c r="C168" s="113">
        <v>7509</v>
      </c>
      <c r="D168" s="111">
        <f>IFERROR(((B168/C168)-1)*100,IF(B168+C168&lt;&gt;0,100,0))</f>
        <v>1.7578905313623716</v>
      </c>
      <c r="E168" s="113">
        <v>279288</v>
      </c>
      <c r="F168" s="113">
        <v>232867</v>
      </c>
      <c r="G168" s="111">
        <f>IFERROR(((E168/F168)-1)*100,IF(E168+F168&lt;&gt;0,100,0))</f>
        <v>19.934554917613912</v>
      </c>
    </row>
    <row r="169" spans="1:7" x14ac:dyDescent="0.2">
      <c r="A169" s="101" t="s">
        <v>32</v>
      </c>
      <c r="B169" s="112">
        <v>69506</v>
      </c>
      <c r="C169" s="113">
        <v>57252</v>
      </c>
      <c r="D169" s="111">
        <f t="shared" ref="D169:D171" si="5">IFERROR(((B169/C169)-1)*100,IF(B169+C169&lt;&gt;0,100,0))</f>
        <v>21.403619087542801</v>
      </c>
      <c r="E169" s="113">
        <v>1857606</v>
      </c>
      <c r="F169" s="113">
        <v>1816841</v>
      </c>
      <c r="G169" s="111">
        <f>IFERROR(((E169/F169)-1)*100,IF(E169+F169&lt;&gt;0,100,0))</f>
        <v>2.2437296384218541</v>
      </c>
    </row>
    <row r="170" spans="1:7" x14ac:dyDescent="0.2">
      <c r="A170" s="101" t="s">
        <v>92</v>
      </c>
      <c r="B170" s="112">
        <v>18732116</v>
      </c>
      <c r="C170" s="113">
        <v>13953707</v>
      </c>
      <c r="D170" s="111">
        <f t="shared" si="5"/>
        <v>34.244727942187694</v>
      </c>
      <c r="E170" s="113">
        <v>491879365</v>
      </c>
      <c r="F170" s="113">
        <v>454051537</v>
      </c>
      <c r="G170" s="111">
        <f>IFERROR(((E170/F170)-1)*100,IF(E170+F170&lt;&gt;0,100,0))</f>
        <v>8.3311749696819213</v>
      </c>
    </row>
    <row r="171" spans="1:7" x14ac:dyDescent="0.2">
      <c r="A171" s="101" t="s">
        <v>93</v>
      </c>
      <c r="B171" s="112">
        <v>138389</v>
      </c>
      <c r="C171" s="113">
        <v>112596</v>
      </c>
      <c r="D171" s="111">
        <f t="shared" si="5"/>
        <v>22.90756332374151</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188</v>
      </c>
      <c r="C174" s="113">
        <v>251</v>
      </c>
      <c r="D174" s="111">
        <f t="shared" ref="D174:D177" si="6">IFERROR(((B174/C174)-1)*100,IF(B174+C174&lt;&gt;0,100,0))</f>
        <v>-25.099601593625497</v>
      </c>
      <c r="E174" s="113">
        <v>11798</v>
      </c>
      <c r="F174" s="113">
        <v>18542</v>
      </c>
      <c r="G174" s="111">
        <f t="shared" ref="G174" si="7">IFERROR(((E174/F174)-1)*100,IF(E174+F174&lt;&gt;0,100,0))</f>
        <v>-36.371480962139998</v>
      </c>
    </row>
    <row r="175" spans="1:7" x14ac:dyDescent="0.2">
      <c r="A175" s="101" t="s">
        <v>32</v>
      </c>
      <c r="B175" s="112">
        <v>2839</v>
      </c>
      <c r="C175" s="113">
        <v>3297</v>
      </c>
      <c r="D175" s="111">
        <f t="shared" si="6"/>
        <v>-13.891416439187143</v>
      </c>
      <c r="E175" s="113">
        <v>141971</v>
      </c>
      <c r="F175" s="113">
        <v>195948</v>
      </c>
      <c r="G175" s="111">
        <f t="shared" ref="G175" si="8">IFERROR(((E175/F175)-1)*100,IF(E175+F175&lt;&gt;0,100,0))</f>
        <v>-27.546593994325029</v>
      </c>
    </row>
    <row r="176" spans="1:7" x14ac:dyDescent="0.2">
      <c r="A176" s="101" t="s">
        <v>92</v>
      </c>
      <c r="B176" s="112">
        <v>31297</v>
      </c>
      <c r="C176" s="113">
        <v>28727</v>
      </c>
      <c r="D176" s="111">
        <f t="shared" si="6"/>
        <v>8.9462874647544091</v>
      </c>
      <c r="E176" s="113">
        <v>1161074</v>
      </c>
      <c r="F176" s="113">
        <v>3499409</v>
      </c>
      <c r="G176" s="111">
        <f t="shared" ref="G176" si="9">IFERROR(((E176/F176)-1)*100,IF(E176+F176&lt;&gt;0,100,0))</f>
        <v>-66.820854607163668</v>
      </c>
    </row>
    <row r="177" spans="1:7" x14ac:dyDescent="0.2">
      <c r="A177" s="101" t="s">
        <v>93</v>
      </c>
      <c r="B177" s="112">
        <v>29853</v>
      </c>
      <c r="C177" s="113">
        <v>30228</v>
      </c>
      <c r="D177" s="111">
        <f t="shared" si="6"/>
        <v>-1.2405716554188206</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2020-07-27T06:00:00+00:00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CE63348E-6DD7-4EF2-AA44-DED483C6E4DC}"/>
</file>

<file path=customXml/itemProps2.xml><?xml version="1.0" encoding="utf-8"?>
<ds:datastoreItem xmlns:ds="http://schemas.openxmlformats.org/officeDocument/2006/customXml" ds:itemID="{B9B85EAA-D883-4787-9CB4-EAE8F1AE880F}"/>
</file>

<file path=customXml/itemProps3.xml><?xml version="1.0" encoding="utf-8"?>
<ds:datastoreItem xmlns:ds="http://schemas.openxmlformats.org/officeDocument/2006/customXml" ds:itemID="{1C1DD318-A8B2-4181-99BE-4A7B190D96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2020-07-27T06:40:25Z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