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<sst xmlns="http://schemas.openxmlformats.org/spreadsheetml/2006/main" count="265" uniqueCount="100">
  <si>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</si>
  <si>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</si>
  <si>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</si>
  <si>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</si>
  <si>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</si>
  <si>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</si>
  <si>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</si>
  <si>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</si>
  <si>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</si>
  <si>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</si>
  <si>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</si>
  <si>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</si>
  <si>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</si>
  <si>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</si>
  <si>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</si>
  <si>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</si>
  <si>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</si>
  <si>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</si>
  <si>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</si>
  <si>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</si>
  <si>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</si>
  <si>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</si>
  <si>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</si>
  <si>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</si>
  <si>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</si>
  <si>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</si>
  <si>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</si>
  <si>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</si>
  <si>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</si>
  <si>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</si>
  <si>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</si>
  <si>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</si>
  <si>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</si>
  <si>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</si>
  <si>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</si>
  <si>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</si>
  <si>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</si>
  <si>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</si>
  <si>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</si>
  <si>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</si>
  <si>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</si>
  <si>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</si>
  <si>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</si>
  <si>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</si>
  <si>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</si>
  <si>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</si>
  <si>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</si>
  <si>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</si>
  <si>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</si>
  <si>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</si>
  <si>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</si>
  <si>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</si>
  <si>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</si>
  <si>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</si>
  <si>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</si>
  <si>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</si>
  <si>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</si>
  <si>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</si>
  <si>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</si>
  <si>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</si>
  <si>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</si>
  <si>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</si>
  <si>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</si>
  <si>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</si>
  <si>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</si>
  <si>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</si>
  <si>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</si>
  <si>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</si>
  <si>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</si>
  <si>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</si>
  <si>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</si>
  <si>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</si>
  <si>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</si>
  <si>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</si>
  <si>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</si>
  <si>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</si>
  <si>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</si>
  <si>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</si>
  <si>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</si>
  <si>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</si>
  <si>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</si>
  <si>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</si>
  <si>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</si>
  <si>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</si>
  <si>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</si>
  <si>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</si>
  <si>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</si>
  <si>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</si>
  <si>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</si>
  <si>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</si>
  <si>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</si>
  <si>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</si>
  <si>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</si>
  <si>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</si>
  <si>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</si>
  <si>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</si>
  <si>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</si>
  <si>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31 July 2020</t>
  </si>
  <si>
    <t>31.07.2020</t>
  </si>
  <si>
    <t>02.08.2019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</si>
</sst>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1692091</v>
      </c>
      <c r="C11" s="67">
        <v>1581572</v>
      </c>
      <c r="D11" s="98">
        <f>IFERROR(((B11/C11)-1)*100,IF(B11+C11&lt;&gt;0,100,0))</f>
        <v>6.9879208787206659</v>
      </c>
      <c r="E11" s="67">
        <v>57304776</v>
      </c>
      <c r="F11" s="67">
        <v>42294796</v>
      </c>
      <c r="G11" s="98">
        <f>IFERROR(((E11/F11)-1)*100,IF(E11+F11&lt;&gt;0,100,0))</f>
        <v>35.488952352435987</v>
      </c>
    </row>
    <row r="12" spans="1:7" s="16" customFormat="1" ht="12" x14ac:dyDescent="0.2">
      <c r="A12" s="64" t="s">
        <v>9</v>
      </c>
      <c r="B12" s="67">
        <v>2036133.0260000001</v>
      </c>
      <c r="C12" s="67">
        <v>1556123.8089999999</v>
      </c>
      <c r="D12" s="98">
        <f>IFERROR(((B12/C12)-1)*100,IF(B12+C12&lt;&gt;0,100,0))</f>
        <v>30.846466985712716</v>
      </c>
      <c r="E12" s="67">
        <v>71059252.180999994</v>
      </c>
      <c r="F12" s="67">
        <v>44299274.104999997</v>
      </c>
      <c r="G12" s="98">
        <f>IFERROR(((E12/F12)-1)*100,IF(E12+F12&lt;&gt;0,100,0))</f>
        <v>60.407260878750236</v>
      </c>
    </row>
    <row r="13" spans="1:7" s="16" customFormat="1" ht="12" x14ac:dyDescent="0.2">
      <c r="A13" s="64" t="s">
        <v>10</v>
      </c>
      <c r="B13" s="67">
        <v>108905371.817469</v>
      </c>
      <c r="C13" s="67">
        <v>101783853.981345</v>
      </c>
      <c r="D13" s="98">
        <f>IFERROR(((B13/C13)-1)*100,IF(B13+C13&lt;&gt;0,100,0))</f>
        <v>6.9967068032511737</v>
      </c>
      <c r="E13" s="67">
        <v>3519606873.3192801</v>
      </c>
      <c r="F13" s="67">
        <v>2878239065.3773298</v>
      </c>
      <c r="G13" s="98">
        <f>IFERROR(((E13/F13)-1)*100,IF(E13+F13&lt;&gt;0,100,0))</f>
        <v>22.283340381868832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572</v>
      </c>
      <c r="C16" s="67">
        <v>359</v>
      </c>
      <c r="D16" s="98">
        <f>IFERROR(((B16/C16)-1)*100,IF(B16+C16&lt;&gt;0,100,0))</f>
        <v>59.331476323119773</v>
      </c>
      <c r="E16" s="67">
        <v>14666</v>
      </c>
      <c r="F16" s="67">
        <v>20849</v>
      </c>
      <c r="G16" s="98">
        <f>IFERROR(((E16/F16)-1)*100,IF(E16+F16&lt;&gt;0,100,0))</f>
        <v>-29.656098613842385</v>
      </c>
    </row>
    <row r="17" spans="1:7" s="16" customFormat="1" ht="12" x14ac:dyDescent="0.2">
      <c r="A17" s="64" t="s">
        <v>9</v>
      </c>
      <c r="B17" s="67">
        <v>172286.51800000001</v>
      </c>
      <c r="C17" s="67">
        <v>163673.01</v>
      </c>
      <c r="D17" s="98">
        <f>IFERROR(((B17/C17)-1)*100,IF(B17+C17&lt;&gt;0,100,0))</f>
        <v>5.2626318780353509</v>
      </c>
      <c r="E17" s="67">
        <v>6959291.8449999997</v>
      </c>
      <c r="F17" s="67">
        <v>4359875.1789999995</v>
      </c>
      <c r="G17" s="98">
        <f>IFERROR(((E17/F17)-1)*100,IF(E17+F17&lt;&gt;0,100,0))</f>
        <v>59.621355182838379</v>
      </c>
    </row>
    <row r="18" spans="1:7" s="16" customFormat="1" ht="12" x14ac:dyDescent="0.2">
      <c r="A18" s="64" t="s">
        <v>10</v>
      </c>
      <c r="B18" s="67">
        <v>8314451.7915390804</v>
      </c>
      <c r="C18" s="67">
        <v>8990305.28081524</v>
      </c>
      <c r="D18" s="98">
        <f>IFERROR(((B18/C18)-1)*100,IF(B18+C18&lt;&gt;0,100,0))</f>
        <v>-7.5175810850204305</v>
      </c>
      <c r="E18" s="67">
        <v>236126598.46554899</v>
      </c>
      <c r="F18" s="67">
        <v>166759361.02452001</v>
      </c>
      <c r="G18" s="98">
        <f>IFERROR(((E18/F18)-1)*100,IF(E18+F18&lt;&gt;0,100,0))</f>
        <v>41.597207505987832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18425245.396249998</v>
      </c>
      <c r="C24" s="66">
        <v>14870757.31972</v>
      </c>
      <c r="D24" s="65">
        <f>B24-C24</f>
        <v>3554488.0765299983</v>
      </c>
      <c r="E24" s="67">
        <v>583645938.67616999</v>
      </c>
      <c r="F24" s="67">
        <v>536406397.55804998</v>
      </c>
      <c r="G24" s="65">
        <f>E24-F24</f>
        <v>47239541.118120015</v>
      </c>
    </row>
    <row r="25" spans="1:7" s="16" customFormat="1" ht="12" x14ac:dyDescent="0.2">
      <c r="A25" s="68" t="s">
        <v>15</v>
      </c>
      <c r="B25" s="66">
        <v>22731309.73872</v>
      </c>
      <c r="C25" s="66">
        <v>19583503.960689999</v>
      </c>
      <c r="D25" s="65">
        <f>B25-C25</f>
        <v>3147805.7780300006</v>
      </c>
      <c r="E25" s="67">
        <v>646574102.90787995</v>
      </c>
      <c r="F25" s="67">
        <v>579840379.72096002</v>
      </c>
      <c r="G25" s="65">
        <f>E25-F25</f>
        <v>66733723.186919928</v>
      </c>
    </row>
    <row r="26" spans="1:7" s="28" customFormat="1" ht="12" x14ac:dyDescent="0.2">
      <c r="A26" s="69" t="s">
        <v>16</v>
      </c>
      <c r="B26" s="70">
        <f>B24-B25</f>
        <v>-4306064.3424700014</v>
      </c>
      <c r="C26" s="70">
        <f>C24-C25</f>
        <v>-4712746.6409699991</v>
      </c>
      <c r="D26" s="70"/>
      <c r="E26" s="70">
        <f>E24-E25</f>
        <v>-62928164.231709957</v>
      </c>
      <c r="F26" s="70">
        <f>F24-F25</f>
        <v>-43433982.162910044</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55721.804903609998</v>
      </c>
      <c r="C33" s="126">
        <v>56273.919457490003</v>
      </c>
      <c r="D33" s="98">
        <f t="shared" ref="D33:D42" si="0">IFERROR(((B33/C33)-1)*100,IF(B33+C33&lt;&gt;0,100,0))</f>
        <v>-0.98111977840299458</v>
      </c>
      <c r="E33" s="64"/>
      <c r="F33" s="126">
        <v>57068.43</v>
      </c>
      <c r="G33" s="126">
        <v>55645.65</v>
      </c>
    </row>
    <row r="34" spans="1:7" s="16" customFormat="1" ht="12" x14ac:dyDescent="0.2">
      <c r="A34" s="64" t="s">
        <v>23</v>
      </c>
      <c r="B34" s="126">
        <v>57425.02579403</v>
      </c>
      <c r="C34" s="126">
        <v>69246.775875410007</v>
      </c>
      <c r="D34" s="98">
        <f t="shared" si="0"/>
        <v>-17.071914081097294</v>
      </c>
      <c r="E34" s="64"/>
      <c r="F34" s="126">
        <v>59330.39</v>
      </c>
      <c r="G34" s="126">
        <v>57370.82</v>
      </c>
    </row>
    <row r="35" spans="1:7" s="16" customFormat="1" ht="12" x14ac:dyDescent="0.2">
      <c r="A35" s="64" t="s">
        <v>24</v>
      </c>
      <c r="B35" s="126">
        <v>36187.650976140001</v>
      </c>
      <c r="C35" s="126">
        <v>47973.25659107</v>
      </c>
      <c r="D35" s="98">
        <f t="shared" si="0"/>
        <v>-24.567032660283971</v>
      </c>
      <c r="E35" s="64"/>
      <c r="F35" s="126">
        <v>36743.339999999997</v>
      </c>
      <c r="G35" s="126">
        <v>35791.83</v>
      </c>
    </row>
    <row r="36" spans="1:7" s="16" customFormat="1" ht="12" x14ac:dyDescent="0.2">
      <c r="A36" s="64" t="s">
        <v>25</v>
      </c>
      <c r="B36" s="126">
        <v>51368.822774940003</v>
      </c>
      <c r="C36" s="126">
        <v>50332.329062270001</v>
      </c>
      <c r="D36" s="98">
        <f t="shared" si="0"/>
        <v>2.0593001197851901</v>
      </c>
      <c r="E36" s="64"/>
      <c r="F36" s="126">
        <v>52604.11</v>
      </c>
      <c r="G36" s="126">
        <v>51194.89</v>
      </c>
    </row>
    <row r="37" spans="1:7" s="16" customFormat="1" ht="12" x14ac:dyDescent="0.2">
      <c r="A37" s="64" t="s">
        <v>79</v>
      </c>
      <c r="B37" s="126">
        <v>55558.277176850002</v>
      </c>
      <c r="C37" s="126">
        <v>43646.406805899998</v>
      </c>
      <c r="D37" s="98">
        <f t="shared" si="0"/>
        <v>27.291754906476729</v>
      </c>
      <c r="E37" s="64"/>
      <c r="F37" s="126">
        <v>57389.56</v>
      </c>
      <c r="G37" s="126">
        <v>55263.61</v>
      </c>
    </row>
    <row r="38" spans="1:7" s="16" customFormat="1" ht="12" x14ac:dyDescent="0.2">
      <c r="A38" s="64" t="s">
        <v>26</v>
      </c>
      <c r="B38" s="126">
        <v>74508.186336789993</v>
      </c>
      <c r="C38" s="126">
        <v>73193.064247849994</v>
      </c>
      <c r="D38" s="98">
        <f t="shared" si="0"/>
        <v>1.7967851222715048</v>
      </c>
      <c r="E38" s="64"/>
      <c r="F38" s="126">
        <v>75490.399999999994</v>
      </c>
      <c r="G38" s="126">
        <v>73329.3</v>
      </c>
    </row>
    <row r="39" spans="1:7" s="16" customFormat="1" ht="12" x14ac:dyDescent="0.2">
      <c r="A39" s="64" t="s">
        <v>27</v>
      </c>
      <c r="B39" s="126">
        <v>10156.230179820001</v>
      </c>
      <c r="C39" s="126">
        <v>15536.19764472</v>
      </c>
      <c r="D39" s="98">
        <f t="shared" si="0"/>
        <v>-34.628598244747408</v>
      </c>
      <c r="E39" s="64"/>
      <c r="F39" s="126">
        <v>10795.05</v>
      </c>
      <c r="G39" s="126">
        <v>10114.09</v>
      </c>
    </row>
    <row r="40" spans="1:7" s="16" customFormat="1" ht="12" x14ac:dyDescent="0.2">
      <c r="A40" s="64" t="s">
        <v>28</v>
      </c>
      <c r="B40" s="126">
        <v>70344.530838940002</v>
      </c>
      <c r="C40" s="126">
        <v>76492.901717529996</v>
      </c>
      <c r="D40" s="98">
        <f t="shared" si="0"/>
        <v>-8.037831930202433</v>
      </c>
      <c r="E40" s="64"/>
      <c r="F40" s="126">
        <v>71784.38</v>
      </c>
      <c r="G40" s="126">
        <v>69586.09</v>
      </c>
    </row>
    <row r="41" spans="1:7" s="16" customFormat="1" ht="12" x14ac:dyDescent="0.2">
      <c r="A41" s="64" t="s">
        <v>29</v>
      </c>
      <c r="B41" s="126">
        <v>6111.0785200800001</v>
      </c>
      <c r="C41" s="126">
        <v>2205.5324551799999</v>
      </c>
      <c r="D41" s="98">
        <f t="shared" si="0"/>
        <v>177.07951001706101</v>
      </c>
      <c r="E41" s="64"/>
      <c r="F41" s="126">
        <v>6710.7</v>
      </c>
      <c r="G41" s="126">
        <v>6044.07</v>
      </c>
    </row>
    <row r="42" spans="1:7" s="16" customFormat="1" ht="12" x14ac:dyDescent="0.2">
      <c r="A42" s="64" t="s">
        <v>78</v>
      </c>
      <c r="B42" s="126">
        <v>866.82869037</v>
      </c>
      <c r="C42" s="126">
        <v>821.77102002000004</v>
      </c>
      <c r="D42" s="98">
        <f t="shared" si="0"/>
        <v>5.4829957801266094</v>
      </c>
      <c r="E42" s="64"/>
      <c r="F42" s="126">
        <v>904.8</v>
      </c>
      <c r="G42" s="126">
        <v>864.85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17152.535951014001</v>
      </c>
      <c r="D48" s="72"/>
      <c r="E48" s="127">
        <v>16256.3793422737</v>
      </c>
      <c r="F48" s="72"/>
      <c r="G48" s="98">
        <f>IFERROR(((C48/E48)-1)*100,IF(C48+E48&lt;&gt;0,100,0))</f>
        <v>5.5126457735265921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7986</v>
      </c>
      <c r="D54" s="75"/>
      <c r="E54" s="128">
        <v>1769286</v>
      </c>
      <c r="F54" s="128">
        <v>204197736.59999999</v>
      </c>
      <c r="G54" s="128">
        <v>10077801.6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5602</v>
      </c>
      <c r="C68" s="66">
        <v>8420</v>
      </c>
      <c r="D68" s="98">
        <f>IFERROR(((B68/C68)-1)*100,IF(B68+C68&lt;&gt;0,100,0))</f>
        <v>-33.467933491686466</v>
      </c>
      <c r="E68" s="66">
        <v>213587</v>
      </c>
      <c r="F68" s="66">
        <v>178068</v>
      </c>
      <c r="G68" s="98">
        <f>IFERROR(((E68/F68)-1)*100,IF(E68+F68&lt;&gt;0,100,0))</f>
        <v>19.946874227823088</v>
      </c>
    </row>
    <row r="69" spans="1:7" s="16" customFormat="1" ht="12" x14ac:dyDescent="0.2">
      <c r="A69" s="79" t="s">
        <v>54</v>
      </c>
      <c r="B69" s="67">
        <v>157640019.59400001</v>
      </c>
      <c r="C69" s="66">
        <v>314810914.67900002</v>
      </c>
      <c r="D69" s="98">
        <f>IFERROR(((B69/C69)-1)*100,IF(B69+C69&lt;&gt;0,100,0))</f>
        <v>-49.925491066680713</v>
      </c>
      <c r="E69" s="66">
        <v>7112143852.9910002</v>
      </c>
      <c r="F69" s="66">
        <v>6214157948.5109997</v>
      </c>
      <c r="G69" s="98">
        <f>IFERROR(((E69/F69)-1)*100,IF(E69+F69&lt;&gt;0,100,0))</f>
        <v>14.450644993585504</v>
      </c>
    </row>
    <row r="70" spans="1:7" s="62" customFormat="1" ht="12" x14ac:dyDescent="0.2">
      <c r="A70" s="79" t="s">
        <v>55</v>
      </c>
      <c r="B70" s="67">
        <v>151402541.30094001</v>
      </c>
      <c r="C70" s="66">
        <v>314980638.80747002</v>
      </c>
      <c r="D70" s="98">
        <f>IFERROR(((B70/C70)-1)*100,IF(B70+C70&lt;&gt;0,100,0))</f>
        <v>-51.932746763687952</v>
      </c>
      <c r="E70" s="66">
        <v>6847988291.6017904</v>
      </c>
      <c r="F70" s="66">
        <v>6260201726.8190403</v>
      </c>
      <c r="G70" s="98">
        <f>IFERROR(((E70/F70)-1)*100,IF(E70+F70&lt;&gt;0,100,0))</f>
        <v>9.3892591713880655</v>
      </c>
    </row>
    <row r="71" spans="1:7" s="16" customFormat="1" ht="12" x14ac:dyDescent="0.2">
      <c r="A71" s="79" t="s">
        <v>94</v>
      </c>
      <c r="B71" s="98">
        <f>IFERROR(B69/B68/1000,)</f>
        <v>28.13995351553017</v>
      </c>
      <c r="C71" s="98">
        <f>IFERROR(C69/C68/1000,)</f>
        <v>37.388469676840856</v>
      </c>
      <c r="D71" s="98">
        <f>IFERROR(((B71/C71)-1)*100,IF(B71+C71&lt;&gt;0,100,0))</f>
        <v>-24.736278968484761</v>
      </c>
      <c r="E71" s="98">
        <f>IFERROR(E69/E68/1000,)</f>
        <v>33.298580217855019</v>
      </c>
      <c r="F71" s="98">
        <f>IFERROR(F69/F68/1000,)</f>
        <v>34.897668017336073</v>
      </c>
      <c r="G71" s="98">
        <f>IFERROR(((E71/F71)-1)*100,IF(E71+F71&lt;&gt;0,100,0))</f>
        <v>-4.5822196448389585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2656</v>
      </c>
      <c r="C74" s="66">
        <v>3635</v>
      </c>
      <c r="D74" s="98">
        <f>IFERROR(((B74/C74)-1)*100,IF(B74+C74&lt;&gt;0,100,0))</f>
        <v>-26.932599724896832</v>
      </c>
      <c r="E74" s="66">
        <v>93458</v>
      </c>
      <c r="F74" s="66">
        <v>108602</v>
      </c>
      <c r="G74" s="98">
        <f>IFERROR(((E74/F74)-1)*100,IF(E74+F74&lt;&gt;0,100,0))</f>
        <v>-13.944494576527134</v>
      </c>
    </row>
    <row r="75" spans="1:7" s="16" customFormat="1" ht="12" x14ac:dyDescent="0.2">
      <c r="A75" s="79" t="s">
        <v>54</v>
      </c>
      <c r="B75" s="67">
        <v>415939472.80000001</v>
      </c>
      <c r="C75" s="66">
        <v>591884914.39999998</v>
      </c>
      <c r="D75" s="98">
        <f>IFERROR(((B75/C75)-1)*100,IF(B75+C75&lt;&gt;0,100,0))</f>
        <v>-29.726292615238847</v>
      </c>
      <c r="E75" s="66">
        <v>13177303756.436001</v>
      </c>
      <c r="F75" s="66">
        <v>15875844873.048</v>
      </c>
      <c r="G75" s="98">
        <f>IFERROR(((E75/F75)-1)*100,IF(E75+F75&lt;&gt;0,100,0))</f>
        <v>-16.997779571361527</v>
      </c>
    </row>
    <row r="76" spans="1:7" s="16" customFormat="1" ht="12" x14ac:dyDescent="0.2">
      <c r="A76" s="79" t="s">
        <v>55</v>
      </c>
      <c r="B76" s="67">
        <v>402544561.79939997</v>
      </c>
      <c r="C76" s="66">
        <v>578817580.23679996</v>
      </c>
      <c r="D76" s="98">
        <f>IFERROR(((B76/C76)-1)*100,IF(B76+C76&lt;&gt;0,100,0))</f>
        <v>-30.453984891973207</v>
      </c>
      <c r="E76" s="66">
        <v>12890028746.1411</v>
      </c>
      <c r="F76" s="66">
        <v>15605513748.586399</v>
      </c>
      <c r="G76" s="98">
        <f>IFERROR(((E76/F76)-1)*100,IF(E76+F76&lt;&gt;0,100,0))</f>
        <v>-17.400804909042332</v>
      </c>
    </row>
    <row r="77" spans="1:7" s="16" customFormat="1" ht="12" x14ac:dyDescent="0.2">
      <c r="A77" s="79" t="s">
        <v>94</v>
      </c>
      <c r="B77" s="98">
        <f>IFERROR(B75/B74/1000,)</f>
        <v>156.60371716867471</v>
      </c>
      <c r="C77" s="98">
        <f>IFERROR(C75/C74/1000,)</f>
        <v>162.82941248968362</v>
      </c>
      <c r="D77" s="98">
        <f>IFERROR(((B77/C77)-1)*100,IF(B77+C77&lt;&gt;0,100,0))</f>
        <v>-3.8234464067745444</v>
      </c>
      <c r="E77" s="98">
        <f>IFERROR(E75/E74/1000,)</f>
        <v>140.99706559562586</v>
      </c>
      <c r="F77" s="98">
        <f>IFERROR(F75/F74/1000,)</f>
        <v>146.18372472926833</v>
      </c>
      <c r="G77" s="98">
        <f>IFERROR(((E77/F77)-1)*100,IF(E77+F77&lt;&gt;0,100,0))</f>
        <v>-3.5480414411714789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211</v>
      </c>
      <c r="C80" s="66">
        <v>253</v>
      </c>
      <c r="D80" s="98">
        <f>IFERROR(((B80/C80)-1)*100,IF(B80+C80&lt;&gt;0,100,0))</f>
        <v>-16.600790513833996</v>
      </c>
      <c r="E80" s="66">
        <v>7640</v>
      </c>
      <c r="F80" s="66">
        <v>5607</v>
      </c>
      <c r="G80" s="98">
        <f>IFERROR(((E80/F80)-1)*100,IF(E80+F80&lt;&gt;0,100,0))</f>
        <v>36.258248617799183</v>
      </c>
    </row>
    <row r="81" spans="1:7" s="16" customFormat="1" ht="12" x14ac:dyDescent="0.2">
      <c r="A81" s="79" t="s">
        <v>54</v>
      </c>
      <c r="B81" s="67">
        <v>17771355.276000001</v>
      </c>
      <c r="C81" s="66">
        <v>24463057.441</v>
      </c>
      <c r="D81" s="98">
        <f>IFERROR(((B81/C81)-1)*100,IF(B81+C81&lt;&gt;0,100,0))</f>
        <v>-27.354316528663869</v>
      </c>
      <c r="E81" s="66">
        <v>663072323.67299998</v>
      </c>
      <c r="F81" s="66">
        <v>423210399.63499999</v>
      </c>
      <c r="G81" s="98">
        <f>IFERROR(((E81/F81)-1)*100,IF(E81+F81&lt;&gt;0,100,0))</f>
        <v>56.676755638535845</v>
      </c>
    </row>
    <row r="82" spans="1:7" s="16" customFormat="1" ht="12" x14ac:dyDescent="0.2">
      <c r="A82" s="79" t="s">
        <v>55</v>
      </c>
      <c r="B82" s="67">
        <v>2331024.4763402101</v>
      </c>
      <c r="C82" s="66">
        <v>4515043.0374804698</v>
      </c>
      <c r="D82" s="98">
        <f>IFERROR(((B82/C82)-1)*100,IF(B82+C82&lt;&gt;0,100,0))</f>
        <v>-48.372043035031794</v>
      </c>
      <c r="E82" s="66">
        <v>225351970.34058201</v>
      </c>
      <c r="F82" s="66">
        <v>142842659.04226199</v>
      </c>
      <c r="G82" s="98">
        <f>IFERROR(((E82/F82)-1)*100,IF(E82+F82&lt;&gt;0,100,0))</f>
        <v>57.762374245573575</v>
      </c>
    </row>
    <row r="83" spans="1:7" s="32" customFormat="1" x14ac:dyDescent="0.2">
      <c r="A83" s="79" t="s">
        <v>94</v>
      </c>
      <c r="B83" s="98">
        <f>IFERROR(B81/B80/1000,)</f>
        <v>84.224432587677725</v>
      </c>
      <c r="C83" s="98">
        <f>IFERROR(C81/C80/1000,)</f>
        <v>96.691926644268776</v>
      </c>
      <c r="D83" s="98">
        <f>IFERROR(((B83/C83)-1)*100,IF(B83+C83&lt;&gt;0,100,0))</f>
        <v>-12.894038302141986</v>
      </c>
      <c r="E83" s="98">
        <f>IFERROR(E81/E80/1000,)</f>
        <v>86.789571161387428</v>
      </c>
      <c r="F83" s="98">
        <f>IFERROR(F81/F80/1000,)</f>
        <v>75.478936977884786</v>
      </c>
      <c r="G83" s="98">
        <f>IFERROR(((E83/F83)-1)*100,IF(E83+F83&lt;&gt;0,100,0))</f>
        <v>14.985152992836447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8469</v>
      </c>
      <c r="C86" s="64">
        <f>C68+C74+C80</f>
        <v>12308</v>
      </c>
      <c r="D86" s="98">
        <f>IFERROR(((B86/C86)-1)*100,IF(B86+C86&lt;&gt;0,100,0))</f>
        <v>-31.191095222619435</v>
      </c>
      <c r="E86" s="64">
        <f>E68+E74+E80</f>
        <v>314685</v>
      </c>
      <c r="F86" s="64">
        <f>F68+F74+F80</f>
        <v>292277</v>
      </c>
      <c r="G86" s="98">
        <f>IFERROR(((E86/F86)-1)*100,IF(E86+F86&lt;&gt;0,100,0))</f>
        <v>7.6666997403148418</v>
      </c>
    </row>
    <row r="87" spans="1:7" s="62" customFormat="1" ht="12" x14ac:dyDescent="0.2">
      <c r="A87" s="79" t="s">
        <v>54</v>
      </c>
      <c r="B87" s="64">
        <f t="shared" ref="B87:C87" si="1">B69+B75+B81</f>
        <v>591350847.67000008</v>
      </c>
      <c r="C87" s="64">
        <f t="shared" si="1"/>
        <v>931158886.51999998</v>
      </c>
      <c r="D87" s="98">
        <f>IFERROR(((B87/C87)-1)*100,IF(B87+C87&lt;&gt;0,100,0))</f>
        <v>-36.493024312956635</v>
      </c>
      <c r="E87" s="64">
        <f t="shared" ref="E87:F87" si="2">E69+E75+E81</f>
        <v>20952519933.100002</v>
      </c>
      <c r="F87" s="64">
        <f t="shared" si="2"/>
        <v>22513213221.193996</v>
      </c>
      <c r="G87" s="98">
        <f>IFERROR(((E87/F87)-1)*100,IF(E87+F87&lt;&gt;0,100,0))</f>
        <v>-6.9323435653545591</v>
      </c>
    </row>
    <row r="88" spans="1:7" s="62" customFormat="1" ht="12" x14ac:dyDescent="0.2">
      <c r="A88" s="79" t="s">
        <v>55</v>
      </c>
      <c r="B88" s="64">
        <f t="shared" ref="B88:C88" si="3">B70+B76+B82</f>
        <v>556278127.57668018</v>
      </c>
      <c r="C88" s="64">
        <f t="shared" si="3"/>
        <v>898313262.08175051</v>
      </c>
      <c r="D88" s="98">
        <f>IFERROR(((B88/C88)-1)*100,IF(B88+C88&lt;&gt;0,100,0))</f>
        <v>-38.075262710965475</v>
      </c>
      <c r="E88" s="64">
        <f t="shared" ref="E88:F88" si="4">E70+E76+E82</f>
        <v>19963369008.083473</v>
      </c>
      <c r="F88" s="64">
        <f t="shared" si="4"/>
        <v>22008558134.447704</v>
      </c>
      <c r="G88" s="98">
        <f>IFERROR(((E88/F88)-1)*100,IF(E88+F88&lt;&gt;0,100,0))</f>
        <v>-9.2926992939310722</v>
      </c>
    </row>
    <row r="89" spans="1:7" s="63" customFormat="1" x14ac:dyDescent="0.2">
      <c r="A89" s="79" t="s">
        <v>95</v>
      </c>
      <c r="B89" s="98">
        <f>IFERROR((B75/B87)*100,IF(B75+B87&lt;&gt;0,100,0))</f>
        <v>70.337173682739461</v>
      </c>
      <c r="C89" s="98">
        <f>IFERROR((C75/C87)*100,IF(C75+C87&lt;&gt;0,100,0))</f>
        <v>63.564330746177887</v>
      </c>
      <c r="D89" s="98">
        <f>IFERROR(((B89/C89)-1)*100,IF(B89+C89&lt;&gt;0,100,0))</f>
        <v>10.65509989180342</v>
      </c>
      <c r="E89" s="98">
        <f>IFERROR((E75/E87)*100,IF(E75+E87&lt;&gt;0,100,0))</f>
        <v>62.891259850892645</v>
      </c>
      <c r="F89" s="98">
        <f>IFERROR((F75/F87)*100,IF(F75+F87&lt;&gt;0,100,0))</f>
        <v>70.517898609437239</v>
      </c>
      <c r="G89" s="98">
        <f>IFERROR(((E89/F89)-1)*100,IF(E89+F89&lt;&gt;0,100,0))</f>
        <v>-10.81518154814094</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18185310.840999998</v>
      </c>
      <c r="C95" s="129">
        <v>42996629.752999999</v>
      </c>
      <c r="D95" s="65">
        <f>B95-C95</f>
        <v>-24811318.912</v>
      </c>
      <c r="E95" s="129">
        <v>906704507.17200005</v>
      </c>
      <c r="F95" s="129">
        <v>890646458.60399997</v>
      </c>
      <c r="G95" s="80">
        <f>E95-F95</f>
        <v>16058048.568000078</v>
      </c>
    </row>
    <row r="96" spans="1:7" s="16" customFormat="1" ht="13.5" x14ac:dyDescent="0.2">
      <c r="A96" s="79" t="s">
        <v>88</v>
      </c>
      <c r="B96" s="66">
        <v>20587378.802000001</v>
      </c>
      <c r="C96" s="129">
        <v>52716529.479000002</v>
      </c>
      <c r="D96" s="65">
        <f>B96-C96</f>
        <v>-32129150.677000001</v>
      </c>
      <c r="E96" s="129">
        <v>968414147.43900001</v>
      </c>
      <c r="F96" s="129">
        <v>907942390.57799995</v>
      </c>
      <c r="G96" s="80">
        <f>E96-F96</f>
        <v>60471756.861000061</v>
      </c>
    </row>
    <row r="97" spans="1:7" s="28" customFormat="1" ht="12" x14ac:dyDescent="0.2">
      <c r="A97" s="81" t="s">
        <v>16</v>
      </c>
      <c r="B97" s="65">
        <f>B95-B96</f>
        <v>-2402067.9610000029</v>
      </c>
      <c r="C97" s="65">
        <f>C95-C96</f>
        <v>-9719899.7260000035</v>
      </c>
      <c r="D97" s="82"/>
      <c r="E97" s="65">
        <f>E95-E96</f>
        <v>-61709640.26699996</v>
      </c>
      <c r="F97" s="82">
        <f>F95-F96</f>
        <v>-17295931.973999977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705.27717284979406</v>
      </c>
      <c r="C104" s="131">
        <v>677.08819784896502</v>
      </c>
      <c r="D104" s="98">
        <f>IFERROR(((B104/C104)-1)*100,IF(B104+C104&lt;&gt;0,100,0))</f>
        <v>4.1632648583127541</v>
      </c>
      <c r="E104" s="84"/>
      <c r="F104" s="130">
        <v>711.05148371869905</v>
      </c>
      <c r="G104" s="130">
        <v>702.50323407213205</v>
      </c>
    </row>
    <row r="105" spans="1:7" s="16" customFormat="1" ht="12" x14ac:dyDescent="0.2">
      <c r="A105" s="79" t="s">
        <v>50</v>
      </c>
      <c r="B105" s="130">
        <v>696.63263649603005</v>
      </c>
      <c r="C105" s="131">
        <v>670.31803368701196</v>
      </c>
      <c r="D105" s="98">
        <f>IFERROR(((B105/C105)-1)*100,IF(B105+C105&lt;&gt;0,100,0))</f>
        <v>3.9256892231106288</v>
      </c>
      <c r="E105" s="84"/>
      <c r="F105" s="130">
        <v>702.204350310584</v>
      </c>
      <c r="G105" s="130">
        <v>693.864584945464</v>
      </c>
    </row>
    <row r="106" spans="1:7" s="16" customFormat="1" ht="12" x14ac:dyDescent="0.2">
      <c r="A106" s="79" t="s">
        <v>51</v>
      </c>
      <c r="B106" s="130">
        <v>741.01251155107298</v>
      </c>
      <c r="C106" s="131">
        <v>703.36459145339495</v>
      </c>
      <c r="D106" s="98">
        <f>IFERROR(((B106/C106)-1)*100,IF(B106+C106&lt;&gt;0,100,0))</f>
        <v>5.3525469657044189</v>
      </c>
      <c r="E106" s="84"/>
      <c r="F106" s="130">
        <v>747.90649129815904</v>
      </c>
      <c r="G106" s="130">
        <v>738.273281985582</v>
      </c>
    </row>
    <row r="107" spans="1:7" s="28" customFormat="1" ht="12" x14ac:dyDescent="0.2">
      <c r="A107" s="81" t="s">
        <v>52</v>
      </c>
      <c r="B107" s="85"/>
      <c r="C107" s="84"/>
      <c r="D107" s="86"/>
      <c r="E107" s="84"/>
      <c r="F107" s="71"/>
      <c r="G107" s="71"/>
    </row>
    <row r="108" spans="1:7" s="16" customFormat="1" ht="12" x14ac:dyDescent="0.2">
      <c r="A108" s="79" t="s">
        <v>56</v>
      </c>
      <c r="B108" s="130">
        <v>576.20398723672599</v>
      </c>
      <c r="C108" s="131">
        <v>514.029987519776</v>
      </c>
      <c r="D108" s="98">
        <f>IFERROR(((B108/C108)-1)*100,IF(B108+C108&lt;&gt;0,100,0))</f>
        <v>12.095403230644797</v>
      </c>
      <c r="E108" s="84"/>
      <c r="F108" s="130">
        <v>576.20398723672599</v>
      </c>
      <c r="G108" s="130">
        <v>572.22133484630206</v>
      </c>
    </row>
    <row r="109" spans="1:7" s="16" customFormat="1" ht="12" x14ac:dyDescent="0.2">
      <c r="A109" s="79" t="s">
        <v>57</v>
      </c>
      <c r="B109" s="130">
        <v>735.72907618735201</v>
      </c>
      <c r="C109" s="131">
        <v>650.298812762681</v>
      </c>
      <c r="D109" s="98">
        <f>IFERROR(((B109/C109)-1)*100,IF(B109+C109&lt;&gt;0,100,0))</f>
        <v>13.137078178220163</v>
      </c>
      <c r="E109" s="84"/>
      <c r="F109" s="130">
        <v>737.01500116216596</v>
      </c>
      <c r="G109" s="130">
        <v>732.50467686062598</v>
      </c>
    </row>
    <row r="110" spans="1:7" s="16" customFormat="1" ht="12" x14ac:dyDescent="0.2">
      <c r="A110" s="79" t="s">
        <v>59</v>
      </c>
      <c r="B110" s="130">
        <v>806.94647343341205</v>
      </c>
      <c r="C110" s="131">
        <v>755.112138667458</v>
      </c>
      <c r="D110" s="98">
        <f>IFERROR(((B110/C110)-1)*100,IF(B110+C110&lt;&gt;0,100,0))</f>
        <v>6.8644552393801739</v>
      </c>
      <c r="E110" s="84"/>
      <c r="F110" s="130">
        <v>811.703250638388</v>
      </c>
      <c r="G110" s="130">
        <v>803.89162284157101</v>
      </c>
    </row>
    <row r="111" spans="1:7" s="16" customFormat="1" ht="12" x14ac:dyDescent="0.2">
      <c r="A111" s="79" t="s">
        <v>58</v>
      </c>
      <c r="B111" s="130">
        <v>721.59482290110896</v>
      </c>
      <c r="C111" s="131">
        <v>732.80413355259202</v>
      </c>
      <c r="D111" s="98">
        <f>IFERROR(((B111/C111)-1)*100,IF(B111+C111&lt;&gt;0,100,0))</f>
        <v>-1.5296462094367524</v>
      </c>
      <c r="E111" s="84"/>
      <c r="F111" s="130">
        <v>732.62291547256302</v>
      </c>
      <c r="G111" s="130">
        <v>718.86580655984505</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8</v>
      </c>
      <c r="F119" s="66">
        <v>0</v>
      </c>
      <c r="G119" s="98">
        <f>IFERROR(((E119/F119)-1)*100,IF(E119+F119&lt;&gt;0,100,0))</f>
        <v>100</v>
      </c>
    </row>
    <row r="120" spans="1:7" s="16" customFormat="1" ht="12" x14ac:dyDescent="0.2">
      <c r="A120" s="79" t="s">
        <v>72</v>
      </c>
      <c r="B120" s="67">
        <v>1486</v>
      </c>
      <c r="C120" s="66">
        <v>578</v>
      </c>
      <c r="D120" s="98">
        <f>IFERROR(((B120/C120)-1)*100,IF(B120+C120&lt;&gt;0,100,0))</f>
        <v>157.09342560553634</v>
      </c>
      <c r="E120" s="66">
        <v>10099</v>
      </c>
      <c r="F120" s="66">
        <v>8180</v>
      </c>
      <c r="G120" s="98">
        <f>IFERROR(((E120/F120)-1)*100,IF(E120+F120&lt;&gt;0,100,0))</f>
        <v>23.4596577017115</v>
      </c>
    </row>
    <row r="121" spans="1:7" s="16" customFormat="1" ht="12" x14ac:dyDescent="0.2">
      <c r="A121" s="79" t="s">
        <v>74</v>
      </c>
      <c r="B121" s="67">
        <v>35</v>
      </c>
      <c r="C121" s="66">
        <v>44</v>
      </c>
      <c r="D121" s="98">
        <f>IFERROR(((B121/C121)-1)*100,IF(B121+C121&lt;&gt;0,100,0))</f>
        <v>-20.45454545454546</v>
      </c>
      <c r="E121" s="66">
        <v>289</v>
      </c>
      <c r="F121" s="66">
        <v>284</v>
      </c>
      <c r="G121" s="98">
        <f>IFERROR(((E121/F121)-1)*100,IF(E121+F121&lt;&gt;0,100,0))</f>
        <v>1.7605633802816989</v>
      </c>
    </row>
    <row r="122" spans="1:7" s="28" customFormat="1" ht="12" x14ac:dyDescent="0.2">
      <c r="A122" s="81" t="s">
        <v>34</v>
      </c>
      <c r="B122" s="82">
        <f>SUM(B119:B121)</f>
        <v>1521</v>
      </c>
      <c r="C122" s="82">
        <f>SUM(C119:C121)</f>
        <v>622</v>
      </c>
      <c r="D122" s="98">
        <f>IFERROR(((B122/C122)-1)*100,IF(B122+C122&lt;&gt;0,100,0))</f>
        <v>144.53376205787779</v>
      </c>
      <c r="E122" s="82">
        <f>SUM(E119:E121)</f>
        <v>10396</v>
      </c>
      <c r="F122" s="82">
        <f>SUM(F119:F121)</f>
        <v>8464</v>
      </c>
      <c r="G122" s="98">
        <f>IFERROR(((E122/F122)-1)*100,IF(E122+F122&lt;&gt;0,100,0))</f>
        <v>22.826086956521728</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40</v>
      </c>
      <c r="C125" s="66">
        <v>121</v>
      </c>
      <c r="D125" s="98">
        <f>IFERROR(((B125/C125)-1)*100,IF(B125+C125&lt;&gt;0,100,0))</f>
        <v>-66.942148760330582</v>
      </c>
      <c r="E125" s="66">
        <v>1014</v>
      </c>
      <c r="F125" s="66">
        <v>858</v>
      </c>
      <c r="G125" s="98">
        <f>IFERROR(((E125/F125)-1)*100,IF(E125+F125&lt;&gt;0,100,0))</f>
        <v>18.181818181818187</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40</v>
      </c>
      <c r="C127" s="82">
        <f>SUM(C125:C126)</f>
        <v>121</v>
      </c>
      <c r="D127" s="98">
        <f>IFERROR(((B127/C127)-1)*100,IF(B127+C127&lt;&gt;0,100,0))</f>
        <v>-66.942148760330582</v>
      </c>
      <c r="E127" s="82">
        <f>SUM(E125:E126)</f>
        <v>1014</v>
      </c>
      <c r="F127" s="82">
        <f>SUM(F125:F126)</f>
        <v>858</v>
      </c>
      <c r="G127" s="98">
        <f>IFERROR(((E127/F127)-1)*100,IF(E127+F127&lt;&gt;0,100,0))</f>
        <v>18.181818181818187</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85</v>
      </c>
      <c r="F130" s="66">
        <v>0</v>
      </c>
      <c r="G130" s="98">
        <f>IFERROR(((E130/F130)-1)*100,IF(E130+F130&lt;&gt;0,100,0))</f>
        <v>100</v>
      </c>
    </row>
    <row r="131" spans="1:7" s="16" customFormat="1" ht="12" x14ac:dyDescent="0.2">
      <c r="A131" s="79" t="s">
        <v>72</v>
      </c>
      <c r="B131" s="67">
        <v>1799546</v>
      </c>
      <c r="C131" s="66">
        <v>535187</v>
      </c>
      <c r="D131" s="98">
        <f>IFERROR(((B131/C131)-1)*100,IF(B131+C131&lt;&gt;0,100,0))</f>
        <v>236.24620926890975</v>
      </c>
      <c r="E131" s="66">
        <v>8487817</v>
      </c>
      <c r="F131" s="66">
        <v>7623852</v>
      </c>
      <c r="G131" s="98">
        <f>IFERROR(((E131/F131)-1)*100,IF(E131+F131&lt;&gt;0,100,0))</f>
        <v>11.332394700211923</v>
      </c>
    </row>
    <row r="132" spans="1:7" s="16" customFormat="1" ht="12" x14ac:dyDescent="0.2">
      <c r="A132" s="79" t="s">
        <v>74</v>
      </c>
      <c r="B132" s="67">
        <v>4894</v>
      </c>
      <c r="C132" s="66">
        <v>1132</v>
      </c>
      <c r="D132" s="98">
        <f>IFERROR(((B132/C132)-1)*100,IF(B132+C132&lt;&gt;0,100,0))</f>
        <v>332.33215547703179</v>
      </c>
      <c r="E132" s="66">
        <v>18539</v>
      </c>
      <c r="F132" s="66">
        <v>15562</v>
      </c>
      <c r="G132" s="98">
        <f>IFERROR(((E132/F132)-1)*100,IF(E132+F132&lt;&gt;0,100,0))</f>
        <v>19.129931885361785</v>
      </c>
    </row>
    <row r="133" spans="1:7" s="16" customFormat="1" ht="12" x14ac:dyDescent="0.2">
      <c r="A133" s="81" t="s">
        <v>34</v>
      </c>
      <c r="B133" s="82">
        <f>SUM(B130:B132)</f>
        <v>1804440</v>
      </c>
      <c r="C133" s="82">
        <f>SUM(C130:C132)</f>
        <v>536319</v>
      </c>
      <c r="D133" s="98">
        <f>IFERROR(((B133/C133)-1)*100,IF(B133+C133&lt;&gt;0,100,0))</f>
        <v>236.44901635034375</v>
      </c>
      <c r="E133" s="82">
        <f>SUM(E130:E132)</f>
        <v>8506441</v>
      </c>
      <c r="F133" s="82">
        <f>SUM(F130:F132)</f>
        <v>7639414</v>
      </c>
      <c r="G133" s="98">
        <f>IFERROR(((E133/F133)-1)*100,IF(E133+F133&lt;&gt;0,100,0))</f>
        <v>11.349391458559509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2400</v>
      </c>
      <c r="C136" s="66">
        <v>62355</v>
      </c>
      <c r="D136" s="98">
        <f>IFERROR(((B136/C136)-1)*100,)</f>
        <v>-96.151070483521778</v>
      </c>
      <c r="E136" s="66">
        <v>482318</v>
      </c>
      <c r="F136" s="66">
        <v>608261</v>
      </c>
      <c r="G136" s="98">
        <f>IFERROR(((E136/F136)-1)*100,)</f>
        <v>-20.705420863741054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2400</v>
      </c>
      <c r="C138" s="82">
        <f>SUM(C136:C137)</f>
        <v>62355</v>
      </c>
      <c r="D138" s="98">
        <f>IFERROR(((B138/C138)-1)*100,)</f>
        <v>-96.151070483521778</v>
      </c>
      <c r="E138" s="82">
        <f>SUM(E136:E137)</f>
        <v>482318</v>
      </c>
      <c r="F138" s="82">
        <f>SUM(F136:F137)</f>
        <v>608261</v>
      </c>
      <c r="G138" s="98">
        <f>IFERROR(((E138/F138)-1)*100,)</f>
        <v>-20.705420863741054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2048.5237499999998</v>
      </c>
      <c r="F141" s="66">
        <v>0</v>
      </c>
      <c r="G141" s="98">
        <f>IFERROR(((E141/F141)-1)*100,IF(E141+F141&lt;&gt;0,100,0))</f>
        <v>100</v>
      </c>
    </row>
    <row r="142" spans="1:7" s="32" customFormat="1" x14ac:dyDescent="0.2">
      <c r="A142" s="79" t="s">
        <v>72</v>
      </c>
      <c r="B142" s="67">
        <v>163353082.02563</v>
      </c>
      <c r="C142" s="66">
        <v>51702858.645810001</v>
      </c>
      <c r="D142" s="98">
        <f>IFERROR(((B142/C142)-1)*100,IF(B142+C142&lt;&gt;0,100,0))</f>
        <v>215.94593858857772</v>
      </c>
      <c r="E142" s="66">
        <v>788088591.62548006</v>
      </c>
      <c r="F142" s="66">
        <v>756703595.57639003</v>
      </c>
      <c r="G142" s="98">
        <f>IFERROR(((E142/F142)-1)*100,IF(E142+F142&lt;&gt;0,100,0))</f>
        <v>4.1475944124705455</v>
      </c>
    </row>
    <row r="143" spans="1:7" s="32" customFormat="1" x14ac:dyDescent="0.2">
      <c r="A143" s="79" t="s">
        <v>74</v>
      </c>
      <c r="B143" s="67">
        <v>22926362.809999999</v>
      </c>
      <c r="C143" s="66">
        <v>6455541.3200000003</v>
      </c>
      <c r="D143" s="98">
        <f>IFERROR(((B143/C143)-1)*100,IF(B143+C143&lt;&gt;0,100,0))</f>
        <v>255.14237572876377</v>
      </c>
      <c r="E143" s="66">
        <v>90541024.590000004</v>
      </c>
      <c r="F143" s="66">
        <v>84768774.379999995</v>
      </c>
      <c r="G143" s="98">
        <f>IFERROR(((E143/F143)-1)*100,IF(E143+F143&lt;&gt;0,100,0))</f>
        <v>6.8094062374008946</v>
      </c>
    </row>
    <row r="144" spans="1:7" s="16" customFormat="1" ht="12" x14ac:dyDescent="0.2">
      <c r="A144" s="81" t="s">
        <v>34</v>
      </c>
      <c r="B144" s="82">
        <f>SUM(B141:B143)</f>
        <v>186279444.83563</v>
      </c>
      <c r="C144" s="82">
        <f>SUM(C141:C143)</f>
        <v>58158399.965810001</v>
      </c>
      <c r="D144" s="98">
        <f>IFERROR(((B144/C144)-1)*100,IF(B144+C144&lt;&gt;0,100,0))</f>
        <v>220.29671542741792</v>
      </c>
      <c r="E144" s="82">
        <f>SUM(E141:E143)</f>
        <v>878631664.73923004</v>
      </c>
      <c r="F144" s="82">
        <f>SUM(F141:F143)</f>
        <v>841472369.95639002</v>
      </c>
      <c r="G144" s="98">
        <f>IFERROR(((E144/F144)-1)*100,IF(E144+F144&lt;&gt;0,100,0))</f>
        <v>4.4159851362399305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6350.4</v>
      </c>
      <c r="C147" s="66">
        <v>97109.967000000004</v>
      </c>
      <c r="D147" s="98">
        <f>IFERROR(((B147/C147)-1)*100,IF(B147+C147&lt;&gt;0,100,0))</f>
        <v>-93.46060945525808</v>
      </c>
      <c r="E147" s="66">
        <v>824788.31542999996</v>
      </c>
      <c r="F147" s="66">
        <v>734125.93203000003</v>
      </c>
      <c r="G147" s="98">
        <f>IFERROR(((E147/F147)-1)*100,IF(E147+F147&lt;&gt;0,100,0))</f>
        <v>12.349704518583193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6350.4</v>
      </c>
      <c r="C149" s="82">
        <f>SUM(C147:C148)</f>
        <v>97109.967000000004</v>
      </c>
      <c r="D149" s="98">
        <f>IFERROR(((B149/C149)-1)*100,IF(B149+C149&lt;&gt;0,100,0))</f>
        <v>-93.46060945525808</v>
      </c>
      <c r="E149" s="82">
        <f>SUM(E147:E148)</f>
        <v>824788.31542999996</v>
      </c>
      <c r="F149" s="82">
        <f>SUM(F147:F148)</f>
        <v>734125.93203000003</v>
      </c>
      <c r="G149" s="98">
        <f>IFERROR(((E149/F149)-1)*100,IF(E149+F149&lt;&gt;0,100,0))</f>
        <v>12.349704518583193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10</v>
      </c>
      <c r="C152" s="66">
        <v>0</v>
      </c>
      <c r="D152" s="98">
        <f>IFERROR(((B152/C152)-1)*100,IF(B152+C152&lt;&gt;0,100,0))</f>
        <v>100</v>
      </c>
      <c r="E152" s="78"/>
      <c r="F152" s="78"/>
      <c r="G152" s="65"/>
    </row>
    <row r="153" spans="1:7" s="16" customFormat="1" ht="12" x14ac:dyDescent="0.2">
      <c r="A153" s="79" t="s">
        <v>72</v>
      </c>
      <c r="B153" s="67">
        <v>1321763</v>
      </c>
      <c r="C153" s="66">
        <v>869617</v>
      </c>
      <c r="D153" s="98">
        <f>IFERROR(((B153/C153)-1)*100,IF(B153+C153&lt;&gt;0,100,0))</f>
        <v>51.993693775535668</v>
      </c>
      <c r="E153" s="78"/>
      <c r="F153" s="78"/>
      <c r="G153" s="65"/>
    </row>
    <row r="154" spans="1:7" s="16" customFormat="1" ht="12" x14ac:dyDescent="0.2">
      <c r="A154" s="79" t="s">
        <v>74</v>
      </c>
      <c r="B154" s="67">
        <v>2534</v>
      </c>
      <c r="C154" s="66">
        <v>2533</v>
      </c>
      <c r="D154" s="98">
        <f>IFERROR(((B154/C154)-1)*100,IF(B154+C154&lt;&gt;0,100,0))</f>
        <v>3.9478878799847905E-2</v>
      </c>
      <c r="E154" s="78"/>
      <c r="F154" s="78"/>
      <c r="G154" s="65"/>
    </row>
    <row r="155" spans="1:7" s="28" customFormat="1" ht="12" x14ac:dyDescent="0.2">
      <c r="A155" s="81" t="s">
        <v>34</v>
      </c>
      <c r="B155" s="82">
        <f>SUM(B152:B154)</f>
        <v>1324307</v>
      </c>
      <c r="C155" s="82">
        <f>SUM(C152:C154)</f>
        <v>872150</v>
      </c>
      <c r="D155" s="98">
        <f>IFERROR(((B155/C155)-1)*100,IF(B155+C155&lt;&gt;0,100,0))</f>
        <v>51.843948862007672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310347</v>
      </c>
      <c r="C158" s="66">
        <v>119817</v>
      </c>
      <c r="D158" s="98">
        <f>IFERROR(((B158/C158)-1)*100,IF(B158+C158&lt;&gt;0,100,0))</f>
        <v>159.01750169007735</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310347</v>
      </c>
      <c r="C160" s="82">
        <f>SUM(C158:C159)</f>
        <v>119817</v>
      </c>
      <c r="D160" s="98">
        <f>IFERROR(((B160/C160)-1)*100,IF(B160+C160&lt;&gt;0,100,0))</f>
        <v>159.01750169007735</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7757</v>
      </c>
      <c r="C168" s="113">
        <v>6004</v>
      </c>
      <c r="D168" s="111">
        <f>IFERROR(((B168/C168)-1)*100,IF(B168+C168&lt;&gt;0,100,0))</f>
        <v>29.19720186542305</v>
      </c>
      <c r="E168" s="113">
        <v>287045</v>
      </c>
      <c r="F168" s="113">
        <v>238871</v>
      </c>
      <c r="G168" s="111">
        <f>IFERROR(((E168/F168)-1)*100,IF(E168+F168&lt;&gt;0,100,0))</f>
        <v>20.167370672873641</v>
      </c>
    </row>
    <row r="169" spans="1:7" x14ac:dyDescent="0.2">
      <c r="A169" s="101" t="s">
        <v>32</v>
      </c>
      <c r="B169" s="112">
        <v>45223</v>
      </c>
      <c r="C169" s="113">
        <v>43336</v>
      </c>
      <c r="D169" s="111">
        <f t="shared" ref="D169:D171" si="5">IFERROR(((B169/C169)-1)*100,IF(B169+C169&lt;&gt;0,100,0))</f>
        <v>4.3543474247738523</v>
      </c>
      <c r="E169" s="113">
        <v>1902829</v>
      </c>
      <c r="F169" s="113">
        <v>1860177</v>
      </c>
      <c r="G169" s="111">
        <f>IFERROR(((E169/F169)-1)*100,IF(E169+F169&lt;&gt;0,100,0))</f>
        <v>2.2929000842393021</v>
      </c>
    </row>
    <row r="170" spans="1:7" x14ac:dyDescent="0.2">
      <c r="A170" s="101" t="s">
        <v>92</v>
      </c>
      <c r="B170" s="112">
        <v>12251986</v>
      </c>
      <c r="C170" s="113">
        <v>10098943</v>
      </c>
      <c r="D170" s="111">
        <f t="shared" si="5"/>
        <v>21.319488584102309</v>
      </c>
      <c r="E170" s="113">
        <v>504131352</v>
      </c>
      <c r="F170" s="113">
        <v>464150480</v>
      </c>
      <c r="G170" s="111">
        <f>IFERROR(((E170/F170)-1)*100,IF(E170+F170&lt;&gt;0,100,0))</f>
        <v>8.6137737054586161</v>
      </c>
    </row>
    <row r="171" spans="1:7" x14ac:dyDescent="0.2">
      <c r="A171" s="101" t="s">
        <v>93</v>
      </c>
      <c r="B171" s="112">
        <v>142316</v>
      </c>
      <c r="C171" s="113">
        <v>117893</v>
      </c>
      <c r="D171" s="111">
        <f t="shared" si="5"/>
        <v>20.716242694646848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247</v>
      </c>
      <c r="C174" s="113">
        <v>297</v>
      </c>
      <c r="D174" s="111">
        <f t="shared" ref="D174:D177" si="6">IFERROR(((B174/C174)-1)*100,IF(B174+C174&lt;&gt;0,100,0))</f>
        <v>-16.835016835016837</v>
      </c>
      <c r="E174" s="113">
        <v>12045</v>
      </c>
      <c r="F174" s="113">
        <v>18839</v>
      </c>
      <c r="G174" s="111">
        <f t="shared" ref="G174" si="7">IFERROR(((E174/F174)-1)*100,IF(E174+F174&lt;&gt;0,100,0))</f>
        <v>-36.063485323000158</v>
      </c>
    </row>
    <row r="175" spans="1:7" x14ac:dyDescent="0.2">
      <c r="A175" s="101" t="s">
        <v>32</v>
      </c>
      <c r="B175" s="112">
        <v>3114</v>
      </c>
      <c r="C175" s="113">
        <v>2840</v>
      </c>
      <c r="D175" s="111">
        <f t="shared" si="6"/>
        <v>9.6478873239436602</v>
      </c>
      <c r="E175" s="113">
        <v>145085</v>
      </c>
      <c r="F175" s="113">
        <v>198788</v>
      </c>
      <c r="G175" s="111">
        <f t="shared" ref="G175" si="8">IFERROR(((E175/F175)-1)*100,IF(E175+F175&lt;&gt;0,100,0))</f>
        <v>-27.015212185846227</v>
      </c>
    </row>
    <row r="176" spans="1:7" x14ac:dyDescent="0.2">
      <c r="A176" s="101" t="s">
        <v>92</v>
      </c>
      <c r="B176" s="112">
        <v>24013</v>
      </c>
      <c r="C176" s="113">
        <v>22146</v>
      </c>
      <c r="D176" s="111">
        <f t="shared" si="6"/>
        <v>8.4304163280050517</v>
      </c>
      <c r="E176" s="113">
        <v>1185088</v>
      </c>
      <c r="F176" s="113">
        <v>3521555</v>
      </c>
      <c r="G176" s="111">
        <f t="shared" ref="G176" si="9">IFERROR(((E176/F176)-1)*100,IF(E176+F176&lt;&gt;0,100,0))</f>
        <v>-66.347593605665679</v>
      </c>
    </row>
    <row r="177" spans="1:7" x14ac:dyDescent="0.2">
      <c r="A177" s="101" t="s">
        <v>93</v>
      </c>
      <c r="B177" s="112">
        <v>31017</v>
      </c>
      <c r="C177" s="113">
        <v>31906</v>
      </c>
      <c r="D177" s="111">
        <f t="shared" si="6"/>
        <v>-2.7863097849934126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2020-08-03T06:00:00+00:00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5B9A5CF1-E2E6-4602-8631-6E2324C7D6F8}"/>
</file>

<file path=customXml/itemProps2.xml><?xml version="1.0" encoding="utf-8"?>
<ds:datastoreItem xmlns:ds="http://schemas.openxmlformats.org/officeDocument/2006/customXml" ds:itemID="{9B2D443B-8CD9-4D56-B05F-D63F010480CB}"/>
</file>

<file path=customXml/itemProps3.xml><?xml version="1.0" encoding="utf-8"?>
<ds:datastoreItem xmlns:ds="http://schemas.openxmlformats.org/officeDocument/2006/customXml" ds:itemID="{19754E4B-D595-4BBC-85DB-45DDF1EBC9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2020-08-03T06:49:02Z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