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<sst xmlns="http://schemas.openxmlformats.org/spreadsheetml/2006/main" count="265" uniqueCount="100">
  <si>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</si>
  <si>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</si>
  <si>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</si>
  <si>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</si>
  <si>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</si>
  <si>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</si>
  <si>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</si>
  <si>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</si>
  <si>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</si>
  <si>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</si>
  <si>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</si>
  <si>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</si>
  <si>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</si>
  <si>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</si>
  <si>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</si>
  <si>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</si>
  <si>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</si>
  <si>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</si>
  <si>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</si>
  <si>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</si>
  <si>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</si>
  <si>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</si>
  <si>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</si>
  <si>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</si>
  <si>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</si>
  <si>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</si>
  <si>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</si>
  <si>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</si>
  <si>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</si>
  <si>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</si>
  <si>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</si>
  <si>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</si>
  <si>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</si>
  <si>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</si>
  <si>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</si>
  <si>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</si>
  <si>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</si>
  <si>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</si>
  <si>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</si>
  <si>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</si>
  <si>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</si>
  <si>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</si>
  <si>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</si>
  <si>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</si>
  <si>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</si>
  <si>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</si>
  <si>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</si>
  <si>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</si>
  <si>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</si>
  <si>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</si>
  <si>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</si>
  <si>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</si>
  <si>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</si>
  <si>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</si>
  <si>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</si>
  <si>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</si>
  <si>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</si>
  <si>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</si>
  <si>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</si>
  <si>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</si>
  <si>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</si>
  <si>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</si>
  <si>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</si>
  <si>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</si>
  <si>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</si>
  <si>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</si>
  <si>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</si>
  <si>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</si>
  <si>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</si>
  <si>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</si>
  <si>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</si>
  <si>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</si>
  <si>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</si>
  <si>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</si>
  <si>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</si>
  <si>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</si>
  <si>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</si>
  <si>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</si>
  <si>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</si>
  <si>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</si>
  <si>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</si>
  <si>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</si>
  <si>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</si>
  <si>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</si>
  <si>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</si>
  <si>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</si>
  <si>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</si>
  <si>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</si>
  <si>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</si>
  <si>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</si>
  <si>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</si>
  <si>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</si>
  <si>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</si>
  <si>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</si>
  <si>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</si>
  <si>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</si>
  <si>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</si>
  <si>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7 August 2020</t>
  </si>
  <si>
    <t>07.08.2020</t>
  </si>
  <si>
    <t>08.08.2019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</si>
</sst>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1841313</v>
      </c>
      <c r="C11" s="67">
        <v>1358833</v>
      </c>
      <c r="D11" s="98">
        <f>IFERROR(((B11/C11)-1)*100,IF(B11+C11&lt;&gt;0,100,0))</f>
        <v>35.506938674583253</v>
      </c>
      <c r="E11" s="67">
        <v>59146089</v>
      </c>
      <c r="F11" s="67">
        <v>43653629</v>
      </c>
      <c r="G11" s="98">
        <f>IFERROR(((E11/F11)-1)*100,IF(E11+F11&lt;&gt;0,100,0))</f>
        <v>35.489512223600016</v>
      </c>
    </row>
    <row r="12" spans="1:7" s="16" customFormat="1" ht="12" x14ac:dyDescent="0.2">
      <c r="A12" s="64" t="s">
        <v>9</v>
      </c>
      <c r="B12" s="67">
        <v>1920001.5490000001</v>
      </c>
      <c r="C12" s="67">
        <v>1778500.385</v>
      </c>
      <c r="D12" s="98">
        <f>IFERROR(((B12/C12)-1)*100,IF(B12+C12&lt;&gt;0,100,0))</f>
        <v>7.9562065430758944</v>
      </c>
      <c r="E12" s="67">
        <v>72979253.730000004</v>
      </c>
      <c r="F12" s="67">
        <v>46077774.490000002</v>
      </c>
      <c r="G12" s="98">
        <f>IFERROR(((E12/F12)-1)*100,IF(E12+F12&lt;&gt;0,100,0))</f>
        <v>58.382765959840953</v>
      </c>
    </row>
    <row r="13" spans="1:7" s="16" customFormat="1" ht="12" x14ac:dyDescent="0.2">
      <c r="A13" s="64" t="s">
        <v>10</v>
      </c>
      <c r="B13" s="67">
        <v>116683713.840287</v>
      </c>
      <c r="C13" s="67">
        <v>90568898.253373101</v>
      </c>
      <c r="D13" s="98">
        <f>IFERROR(((B13/C13)-1)*100,IF(B13+C13&lt;&gt;0,100,0))</f>
        <v>28.834198152500214</v>
      </c>
      <c r="E13" s="67">
        <v>3636290587.1595702</v>
      </c>
      <c r="F13" s="67">
        <v>2968807963.6307001</v>
      </c>
      <c r="G13" s="98">
        <f>IFERROR(((E13/F13)-1)*100,IF(E13+F13&lt;&gt;0,100,0))</f>
        <v>22.483186238579499</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525</v>
      </c>
      <c r="C16" s="67">
        <v>382</v>
      </c>
      <c r="D16" s="98">
        <f>IFERROR(((B16/C16)-1)*100,IF(B16+C16&lt;&gt;0,100,0))</f>
        <v>37.434554973821996</v>
      </c>
      <c r="E16" s="67">
        <v>15191</v>
      </c>
      <c r="F16" s="67">
        <v>21231</v>
      </c>
      <c r="G16" s="98">
        <f>IFERROR(((E16/F16)-1)*100,IF(E16+F16&lt;&gt;0,100,0))</f>
        <v>-28.44896613442608</v>
      </c>
    </row>
    <row r="17" spans="1:7" s="16" customFormat="1" ht="12" x14ac:dyDescent="0.2">
      <c r="A17" s="64" t="s">
        <v>9</v>
      </c>
      <c r="B17" s="67">
        <v>178414.484</v>
      </c>
      <c r="C17" s="67">
        <v>480935.83199999999</v>
      </c>
      <c r="D17" s="98">
        <f>IFERROR(((B17/C17)-1)*100,IF(B17+C17&lt;&gt;0,100,0))</f>
        <v>-62.902642696001074</v>
      </c>
      <c r="E17" s="67">
        <v>7137706.3289999999</v>
      </c>
      <c r="F17" s="67">
        <v>4840811.0109999999</v>
      </c>
      <c r="G17" s="98">
        <f>IFERROR(((E17/F17)-1)*100,IF(E17+F17&lt;&gt;0,100,0))</f>
        <v>47.448564151351036</v>
      </c>
    </row>
    <row r="18" spans="1:7" s="16" customFormat="1" ht="12" x14ac:dyDescent="0.2">
      <c r="A18" s="64" t="s">
        <v>10</v>
      </c>
      <c r="B18" s="67">
        <v>9892956.4951878898</v>
      </c>
      <c r="C18" s="67">
        <v>6902668.1236131098</v>
      </c>
      <c r="D18" s="98">
        <f>IFERROR(((B18/C18)-1)*100,IF(B18+C18&lt;&gt;0,100,0))</f>
        <v>43.320761161113943</v>
      </c>
      <c r="E18" s="67">
        <v>246019554.96073699</v>
      </c>
      <c r="F18" s="67">
        <v>173662029.14813301</v>
      </c>
      <c r="G18" s="98">
        <f>IFERROR(((E18/F18)-1)*100,IF(E18+F18&lt;&gt;0,100,0))</f>
        <v>41.665714818340227</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15093173.19506</v>
      </c>
      <c r="C24" s="66">
        <v>13036534.347580001</v>
      </c>
      <c r="D24" s="65">
        <f>B24-C24</f>
        <v>2056638.8474799991</v>
      </c>
      <c r="E24" s="67">
        <v>598742598.24394</v>
      </c>
      <c r="F24" s="67">
        <v>549442931.90562999</v>
      </c>
      <c r="G24" s="65">
        <f>E24-F24</f>
        <v>49299666.338310003</v>
      </c>
    </row>
    <row r="25" spans="1:7" s="16" customFormat="1" ht="12" x14ac:dyDescent="0.2">
      <c r="A25" s="68" t="s">
        <v>15</v>
      </c>
      <c r="B25" s="66">
        <v>25075372.14091</v>
      </c>
      <c r="C25" s="66">
        <v>16066250.86067</v>
      </c>
      <c r="D25" s="65">
        <f>B25-C25</f>
        <v>9009121.2802399993</v>
      </c>
      <c r="E25" s="67">
        <v>671711933.80283999</v>
      </c>
      <c r="F25" s="67">
        <v>595906630.58162999</v>
      </c>
      <c r="G25" s="65">
        <f>E25-F25</f>
        <v>75805303.221210003</v>
      </c>
    </row>
    <row r="26" spans="1:7" s="28" customFormat="1" ht="12" x14ac:dyDescent="0.2">
      <c r="A26" s="69" t="s">
        <v>16</v>
      </c>
      <c r="B26" s="70">
        <f>B24-B25</f>
        <v>-9982198.9458499998</v>
      </c>
      <c r="C26" s="70">
        <f>C24-C25</f>
        <v>-3029716.5130899996</v>
      </c>
      <c r="D26" s="70"/>
      <c r="E26" s="70">
        <f>E24-E25</f>
        <v>-72969335.558899999</v>
      </c>
      <c r="F26" s="70">
        <f>F24-F25</f>
        <v>-46463698.675999999</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56757.729236560001</v>
      </c>
      <c r="C33" s="126">
        <v>55535.243599679998</v>
      </c>
      <c r="D33" s="98">
        <f t="shared" ref="D33:D42" si="0">IFERROR(((B33/C33)-1)*100,IF(B33+C33&lt;&gt;0,100,0))</f>
        <v>2.2012789674466182</v>
      </c>
      <c r="E33" s="64"/>
      <c r="F33" s="126">
        <v>58092.12</v>
      </c>
      <c r="G33" s="126">
        <v>55420.12</v>
      </c>
    </row>
    <row r="34" spans="1:7" s="16" customFormat="1" ht="12" x14ac:dyDescent="0.2">
      <c r="A34" s="64" t="s">
        <v>23</v>
      </c>
      <c r="B34" s="126">
        <v>57647.025810220002</v>
      </c>
      <c r="C34" s="126">
        <v>69164.884414829998</v>
      </c>
      <c r="D34" s="98">
        <f t="shared" si="0"/>
        <v>-16.652754793211788</v>
      </c>
      <c r="E34" s="64"/>
      <c r="F34" s="126">
        <v>58356.09</v>
      </c>
      <c r="G34" s="126">
        <v>56775.07</v>
      </c>
    </row>
    <row r="35" spans="1:7" s="16" customFormat="1" ht="12" x14ac:dyDescent="0.2">
      <c r="A35" s="64" t="s">
        <v>24</v>
      </c>
      <c r="B35" s="126">
        <v>36710.878318360003</v>
      </c>
      <c r="C35" s="126">
        <v>47510.354940789999</v>
      </c>
      <c r="D35" s="98">
        <f t="shared" si="0"/>
        <v>-22.730784974957341</v>
      </c>
      <c r="E35" s="64"/>
      <c r="F35" s="126">
        <v>36727.15</v>
      </c>
      <c r="G35" s="126">
        <v>35668.54</v>
      </c>
    </row>
    <row r="36" spans="1:7" s="16" customFormat="1" ht="12" x14ac:dyDescent="0.2">
      <c r="A36" s="64" t="s">
        <v>25</v>
      </c>
      <c r="B36" s="126">
        <v>52435.653458690002</v>
      </c>
      <c r="C36" s="126">
        <v>49619.580203229998</v>
      </c>
      <c r="D36" s="98">
        <f t="shared" si="0"/>
        <v>5.6753266430833005</v>
      </c>
      <c r="E36" s="64"/>
      <c r="F36" s="126">
        <v>53788.55</v>
      </c>
      <c r="G36" s="126">
        <v>51124.5</v>
      </c>
    </row>
    <row r="37" spans="1:7" s="16" customFormat="1" ht="12" x14ac:dyDescent="0.2">
      <c r="A37" s="64" t="s">
        <v>79</v>
      </c>
      <c r="B37" s="126">
        <v>58948.776976540001</v>
      </c>
      <c r="C37" s="126">
        <v>44062.561247129997</v>
      </c>
      <c r="D37" s="98">
        <f t="shared" si="0"/>
        <v>33.784272425560857</v>
      </c>
      <c r="E37" s="64"/>
      <c r="F37" s="126">
        <v>60663.16</v>
      </c>
      <c r="G37" s="126">
        <v>55496.79</v>
      </c>
    </row>
    <row r="38" spans="1:7" s="16" customFormat="1" ht="12" x14ac:dyDescent="0.2">
      <c r="A38" s="64" t="s">
        <v>26</v>
      </c>
      <c r="B38" s="126">
        <v>74671.485974459996</v>
      </c>
      <c r="C38" s="126">
        <v>72038.840635</v>
      </c>
      <c r="D38" s="98">
        <f t="shared" si="0"/>
        <v>3.6544804389604835</v>
      </c>
      <c r="E38" s="64"/>
      <c r="F38" s="126">
        <v>76777.820000000007</v>
      </c>
      <c r="G38" s="126">
        <v>74174.14</v>
      </c>
    </row>
    <row r="39" spans="1:7" s="16" customFormat="1" ht="12" x14ac:dyDescent="0.2">
      <c r="A39" s="64" t="s">
        <v>27</v>
      </c>
      <c r="B39" s="126">
        <v>9897.9649593899994</v>
      </c>
      <c r="C39" s="126">
        <v>14896.981898829999</v>
      </c>
      <c r="D39" s="98">
        <f t="shared" si="0"/>
        <v>-33.557246517380946</v>
      </c>
      <c r="E39" s="64"/>
      <c r="F39" s="126">
        <v>10166.709999999999</v>
      </c>
      <c r="G39" s="126">
        <v>9765.82</v>
      </c>
    </row>
    <row r="40" spans="1:7" s="16" customFormat="1" ht="12" x14ac:dyDescent="0.2">
      <c r="A40" s="64" t="s">
        <v>28</v>
      </c>
      <c r="B40" s="126">
        <v>70068.724323699993</v>
      </c>
      <c r="C40" s="126">
        <v>74796.399533589996</v>
      </c>
      <c r="D40" s="98">
        <f t="shared" si="0"/>
        <v>-6.3207256490559693</v>
      </c>
      <c r="E40" s="64"/>
      <c r="F40" s="126">
        <v>71896.78</v>
      </c>
      <c r="G40" s="126">
        <v>69719.75</v>
      </c>
    </row>
    <row r="41" spans="1:7" s="16" customFormat="1" ht="12" x14ac:dyDescent="0.2">
      <c r="A41" s="64" t="s">
        <v>29</v>
      </c>
      <c r="B41" s="126">
        <v>6209.3487137299999</v>
      </c>
      <c r="C41" s="126">
        <v>2398.8491854399999</v>
      </c>
      <c r="D41" s="98">
        <f t="shared" si="0"/>
        <v>158.84698177018049</v>
      </c>
      <c r="E41" s="64"/>
      <c r="F41" s="126">
        <v>6760.76</v>
      </c>
      <c r="G41" s="126">
        <v>5980.52</v>
      </c>
    </row>
    <row r="42" spans="1:7" s="16" customFormat="1" ht="12" x14ac:dyDescent="0.2">
      <c r="A42" s="64" t="s">
        <v>78</v>
      </c>
      <c r="B42" s="126">
        <v>878.61013008999998</v>
      </c>
      <c r="C42" s="126">
        <v>816.98909730000003</v>
      </c>
      <c r="D42" s="98">
        <f t="shared" si="0"/>
        <v>7.5424547271984776</v>
      </c>
      <c r="E42" s="64"/>
      <c r="F42" s="126">
        <v>885.97</v>
      </c>
      <c r="G42" s="126">
        <v>853.6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17359.571954692099</v>
      </c>
      <c r="D48" s="72"/>
      <c r="E48" s="127">
        <v>16127.2594258066</v>
      </c>
      <c r="F48" s="72"/>
      <c r="G48" s="98">
        <f>IFERROR(((C48/E48)-1)*100,IF(C48+E48&lt;&gt;0,100,0))</f>
        <v>7.6411775637066359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6067</v>
      </c>
      <c r="D54" s="75"/>
      <c r="E54" s="128">
        <v>1356252</v>
      </c>
      <c r="F54" s="128">
        <v>160105570.12869999</v>
      </c>
      <c r="G54" s="128">
        <v>10252425.575999999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7720</v>
      </c>
      <c r="C68" s="66">
        <v>4656</v>
      </c>
      <c r="D68" s="98">
        <f>IFERROR(((B68/C68)-1)*100,IF(B68+C68&lt;&gt;0,100,0))</f>
        <v>65.80756013745706</v>
      </c>
      <c r="E68" s="66">
        <v>221474</v>
      </c>
      <c r="F68" s="66">
        <v>182724</v>
      </c>
      <c r="G68" s="98">
        <f>IFERROR(((E68/F68)-1)*100,IF(E68+F68&lt;&gt;0,100,0))</f>
        <v>21.20684748582562</v>
      </c>
    </row>
    <row r="69" spans="1:7" s="16" customFormat="1" ht="12" x14ac:dyDescent="0.2">
      <c r="A69" s="79" t="s">
        <v>54</v>
      </c>
      <c r="B69" s="67">
        <v>201622726.63999999</v>
      </c>
      <c r="C69" s="66">
        <v>177905778.38999999</v>
      </c>
      <c r="D69" s="98">
        <f>IFERROR(((B69/C69)-1)*100,IF(B69+C69&lt;&gt;0,100,0))</f>
        <v>13.331184891593795</v>
      </c>
      <c r="E69" s="66">
        <v>7314670647.243</v>
      </c>
      <c r="F69" s="66">
        <v>6392063726.901</v>
      </c>
      <c r="G69" s="98">
        <f>IFERROR(((E69/F69)-1)*100,IF(E69+F69&lt;&gt;0,100,0))</f>
        <v>14.433631449248674</v>
      </c>
    </row>
    <row r="70" spans="1:7" s="62" customFormat="1" ht="12" x14ac:dyDescent="0.2">
      <c r="A70" s="79" t="s">
        <v>55</v>
      </c>
      <c r="B70" s="67">
        <v>189340784.59577999</v>
      </c>
      <c r="C70" s="66">
        <v>179485136.1751</v>
      </c>
      <c r="D70" s="98">
        <f>IFERROR(((B70/C70)-1)*100,IF(B70+C70&lt;&gt;0,100,0))</f>
        <v>5.4910666313143119</v>
      </c>
      <c r="E70" s="66">
        <v>7038175184.1925697</v>
      </c>
      <c r="F70" s="66">
        <v>6439686862.9941301</v>
      </c>
      <c r="G70" s="98">
        <f>IFERROR(((E70/F70)-1)*100,IF(E70+F70&lt;&gt;0,100,0))</f>
        <v>9.2937488100185881</v>
      </c>
    </row>
    <row r="71" spans="1:7" s="16" customFormat="1" ht="12" x14ac:dyDescent="0.2">
      <c r="A71" s="79" t="s">
        <v>94</v>
      </c>
      <c r="B71" s="98">
        <f>IFERROR(B69/B68/1000,)</f>
        <v>26.116933502590673</v>
      </c>
      <c r="C71" s="98">
        <f>IFERROR(C69/C68/1000,)</f>
        <v>38.210003949742266</v>
      </c>
      <c r="D71" s="98">
        <f>IFERROR(((B71/C71)-1)*100,IF(B71+C71&lt;&gt;0,100,0))</f>
        <v>-31.648964137919599</v>
      </c>
      <c r="E71" s="98">
        <f>IFERROR(E69/E68/1000,)</f>
        <v>33.027220564233268</v>
      </c>
      <c r="F71" s="98">
        <f>IFERROR(F69/F68/1000,)</f>
        <v>34.982069826081961</v>
      </c>
      <c r="G71" s="98">
        <f>IFERROR(((E71/F71)-1)*100,IF(E71+F71&lt;&gt;0,100,0))</f>
        <v>-5.5881463605998327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2613</v>
      </c>
      <c r="C74" s="66">
        <v>3032</v>
      </c>
      <c r="D74" s="98">
        <f>IFERROR(((B74/C74)-1)*100,IF(B74+C74&lt;&gt;0,100,0))</f>
        <v>-13.819261213720313</v>
      </c>
      <c r="E74" s="66">
        <v>96063</v>
      </c>
      <c r="F74" s="66">
        <v>111634</v>
      </c>
      <c r="G74" s="98">
        <f>IFERROR(((E74/F74)-1)*100,IF(E74+F74&lt;&gt;0,100,0))</f>
        <v>-13.948259490836124</v>
      </c>
    </row>
    <row r="75" spans="1:7" s="16" customFormat="1" ht="12" x14ac:dyDescent="0.2">
      <c r="A75" s="79" t="s">
        <v>54</v>
      </c>
      <c r="B75" s="67">
        <v>479479580</v>
      </c>
      <c r="C75" s="66">
        <v>523661283.02200001</v>
      </c>
      <c r="D75" s="98">
        <f>IFERROR(((B75/C75)-1)*100,IF(B75+C75&lt;&gt;0,100,0))</f>
        <v>-8.4370764947585108</v>
      </c>
      <c r="E75" s="66">
        <v>13656371336.436001</v>
      </c>
      <c r="F75" s="66">
        <v>16399506156.07</v>
      </c>
      <c r="G75" s="98">
        <f>IFERROR(((E75/F75)-1)*100,IF(E75+F75&lt;&gt;0,100,0))</f>
        <v>-16.726935515790963</v>
      </c>
    </row>
    <row r="76" spans="1:7" s="16" customFormat="1" ht="12" x14ac:dyDescent="0.2">
      <c r="A76" s="79" t="s">
        <v>55</v>
      </c>
      <c r="B76" s="67">
        <v>451300145.208</v>
      </c>
      <c r="C76" s="66">
        <v>509407020.88439</v>
      </c>
      <c r="D76" s="98">
        <f>IFERROR(((B76/C76)-1)*100,IF(B76+C76&lt;&gt;0,100,0))</f>
        <v>-11.406767730744994</v>
      </c>
      <c r="E76" s="66">
        <v>13340961342.2255</v>
      </c>
      <c r="F76" s="66">
        <v>16114920769.4708</v>
      </c>
      <c r="G76" s="98">
        <f>IFERROR(((E76/F76)-1)*100,IF(E76+F76&lt;&gt;0,100,0))</f>
        <v>-17.213608846904648</v>
      </c>
    </row>
    <row r="77" spans="1:7" s="16" customFormat="1" ht="12" x14ac:dyDescent="0.2">
      <c r="A77" s="79" t="s">
        <v>94</v>
      </c>
      <c r="B77" s="98">
        <f>IFERROR(B75/B74/1000,)</f>
        <v>183.49773440489861</v>
      </c>
      <c r="C77" s="98">
        <f>IFERROR(C75/C74/1000,)</f>
        <v>172.71150495448549</v>
      </c>
      <c r="D77" s="98">
        <f>IFERROR(((B77/C77)-1)*100,IF(B77+C77&lt;&gt;0,100,0))</f>
        <v>6.2452292644057605</v>
      </c>
      <c r="E77" s="98">
        <f>IFERROR(E75/E74/1000,)</f>
        <v>142.16057521039318</v>
      </c>
      <c r="F77" s="98">
        <f>IFERROR(F75/F74/1000,)</f>
        <v>146.90422412589356</v>
      </c>
      <c r="G77" s="98">
        <f>IFERROR(((E77/F77)-1)*100,IF(E77+F77&lt;&gt;0,100,0))</f>
        <v>-3.2290759123680401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179</v>
      </c>
      <c r="C80" s="66">
        <v>144</v>
      </c>
      <c r="D80" s="98">
        <f>IFERROR(((B80/C80)-1)*100,IF(B80+C80&lt;&gt;0,100,0))</f>
        <v>24.305555555555557</v>
      </c>
      <c r="E80" s="66">
        <v>7821</v>
      </c>
      <c r="F80" s="66">
        <v>5751</v>
      </c>
      <c r="G80" s="98">
        <f>IFERROR(((E80/F80)-1)*100,IF(E80+F80&lt;&gt;0,100,0))</f>
        <v>35.993740219092338</v>
      </c>
    </row>
    <row r="81" spans="1:7" s="16" customFormat="1" ht="12" x14ac:dyDescent="0.2">
      <c r="A81" s="79" t="s">
        <v>54</v>
      </c>
      <c r="B81" s="67">
        <v>12662454.614</v>
      </c>
      <c r="C81" s="66">
        <v>10063912.299000001</v>
      </c>
      <c r="D81" s="98">
        <f>IFERROR(((B81/C81)-1)*100,IF(B81+C81&lt;&gt;0,100,0))</f>
        <v>25.820399043602581</v>
      </c>
      <c r="E81" s="66">
        <v>675753933.78699994</v>
      </c>
      <c r="F81" s="66">
        <v>433274311.93400002</v>
      </c>
      <c r="G81" s="98">
        <f>IFERROR(((E81/F81)-1)*100,IF(E81+F81&lt;&gt;0,100,0))</f>
        <v>55.964458352180472</v>
      </c>
    </row>
    <row r="82" spans="1:7" s="16" customFormat="1" ht="12" x14ac:dyDescent="0.2">
      <c r="A82" s="79" t="s">
        <v>55</v>
      </c>
      <c r="B82" s="67">
        <v>3435230.4520894801</v>
      </c>
      <c r="C82" s="66">
        <v>2591092.08226965</v>
      </c>
      <c r="D82" s="98">
        <f>IFERROR(((B82/C82)-1)*100,IF(B82+C82&lt;&gt;0,100,0))</f>
        <v>32.578478225305396</v>
      </c>
      <c r="E82" s="66">
        <v>228792668.755871</v>
      </c>
      <c r="F82" s="66">
        <v>145433751.124547</v>
      </c>
      <c r="G82" s="98">
        <f>IFERROR(((E82/F82)-1)*100,IF(E82+F82&lt;&gt;0,100,0))</f>
        <v>57.317450032583437</v>
      </c>
    </row>
    <row r="83" spans="1:7" s="32" customFormat="1" x14ac:dyDescent="0.2">
      <c r="A83" s="79" t="s">
        <v>94</v>
      </c>
      <c r="B83" s="98">
        <f>IFERROR(B81/B80/1000,)</f>
        <v>70.739969910614533</v>
      </c>
      <c r="C83" s="98">
        <f>IFERROR(C81/C80/1000,)</f>
        <v>69.888279854166669</v>
      </c>
      <c r="D83" s="98">
        <f>IFERROR(((B83/C83)-1)*100,IF(B83+C83&lt;&gt;0,100,0))</f>
        <v>1.2186450406635574</v>
      </c>
      <c r="E83" s="98">
        <f>IFERROR(E81/E80/1000,)</f>
        <v>86.4024976073392</v>
      </c>
      <c r="F83" s="98">
        <f>IFERROR(F81/F80/1000,)</f>
        <v>75.338951822987312</v>
      </c>
      <c r="G83" s="98">
        <f>IFERROR(((E83/F83)-1)*100,IF(E83+F83&lt;&gt;0,100,0))</f>
        <v>14.685027487966984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10512</v>
      </c>
      <c r="C86" s="64">
        <f>C68+C74+C80</f>
        <v>7832</v>
      </c>
      <c r="D86" s="98">
        <f>IFERROR(((B86/C86)-1)*100,IF(B86+C86&lt;&gt;0,100,0))</f>
        <v>34.218590398365677</v>
      </c>
      <c r="E86" s="64">
        <f>E68+E74+E80</f>
        <v>325358</v>
      </c>
      <c r="F86" s="64">
        <f>F68+F74+F80</f>
        <v>300109</v>
      </c>
      <c r="G86" s="98">
        <f>IFERROR(((E86/F86)-1)*100,IF(E86+F86&lt;&gt;0,100,0))</f>
        <v>8.4132765095348727</v>
      </c>
    </row>
    <row r="87" spans="1:7" s="62" customFormat="1" ht="12" x14ac:dyDescent="0.2">
      <c r="A87" s="79" t="s">
        <v>54</v>
      </c>
      <c r="B87" s="64">
        <f t="shared" ref="B87:C87" si="1">B69+B75+B81</f>
        <v>693764761.25399995</v>
      </c>
      <c r="C87" s="64">
        <f t="shared" si="1"/>
        <v>711630973.71099997</v>
      </c>
      <c r="D87" s="98">
        <f>IFERROR(((B87/C87)-1)*100,IF(B87+C87&lt;&gt;0,100,0))</f>
        <v>-2.5106007350736315</v>
      </c>
      <c r="E87" s="64">
        <f t="shared" ref="E87:F87" si="2">E69+E75+E81</f>
        <v>21646795917.466</v>
      </c>
      <c r="F87" s="64">
        <f t="shared" si="2"/>
        <v>23224844194.904999</v>
      </c>
      <c r="G87" s="98">
        <f>IFERROR(((E87/F87)-1)*100,IF(E87+F87&lt;&gt;0,100,0))</f>
        <v>-6.7946560338397743</v>
      </c>
    </row>
    <row r="88" spans="1:7" s="62" customFormat="1" ht="12" x14ac:dyDescent="0.2">
      <c r="A88" s="79" t="s">
        <v>55</v>
      </c>
      <c r="B88" s="64">
        <f t="shared" ref="B88:C88" si="3">B70+B76+B82</f>
        <v>644076160.25586939</v>
      </c>
      <c r="C88" s="64">
        <f t="shared" si="3"/>
        <v>691483249.14175963</v>
      </c>
      <c r="D88" s="98">
        <f>IFERROR(((B88/C88)-1)*100,IF(B88+C88&lt;&gt;0,100,0))</f>
        <v>-6.8558549964485742</v>
      </c>
      <c r="E88" s="64">
        <f t="shared" ref="E88:F88" si="4">E70+E76+E82</f>
        <v>20607929195.173939</v>
      </c>
      <c r="F88" s="64">
        <f t="shared" si="4"/>
        <v>22700041383.589478</v>
      </c>
      <c r="G88" s="98">
        <f>IFERROR(((E88/F88)-1)*100,IF(E88+F88&lt;&gt;0,100,0))</f>
        <v>-9.2163364509458052</v>
      </c>
    </row>
    <row r="89" spans="1:7" s="63" customFormat="1" x14ac:dyDescent="0.2">
      <c r="A89" s="79" t="s">
        <v>95</v>
      </c>
      <c r="B89" s="98">
        <f>IFERROR((B75/B87)*100,IF(B75+B87&lt;&gt;0,100,0))</f>
        <v>69.112703149310533</v>
      </c>
      <c r="C89" s="98">
        <f>IFERROR((C75/C87)*100,IF(C75+C87&lt;&gt;0,100,0))</f>
        <v>73.586072327799471</v>
      </c>
      <c r="D89" s="98">
        <f>IFERROR(((B89/C89)-1)*100,IF(B89+C89&lt;&gt;0,100,0))</f>
        <v>-6.0790976294558652</v>
      </c>
      <c r="E89" s="98">
        <f>IFERROR((E75/E87)*100,IF(E75+E87&lt;&gt;0,100,0))</f>
        <v>63.087264223788331</v>
      </c>
      <c r="F89" s="98">
        <f>IFERROR((F75/F87)*100,IF(F75+F87&lt;&gt;0,100,0))</f>
        <v>70.611910325183914</v>
      </c>
      <c r="G89" s="98">
        <f>IFERROR(((E89/F89)-1)*100,IF(E89+F89&lt;&gt;0,100,0))</f>
        <v>-10.656341213179022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15929744.778000001</v>
      </c>
      <c r="C95" s="129">
        <v>22560376.000999998</v>
      </c>
      <c r="D95" s="65">
        <f>B95-C95</f>
        <v>-6630631.2229999974</v>
      </c>
      <c r="E95" s="129">
        <v>922287671.95000005</v>
      </c>
      <c r="F95" s="129">
        <v>913206834.60500002</v>
      </c>
      <c r="G95" s="80">
        <f>E95-F95</f>
        <v>9080837.3450000286</v>
      </c>
    </row>
    <row r="96" spans="1:7" s="16" customFormat="1" ht="13.5" x14ac:dyDescent="0.2">
      <c r="A96" s="79" t="s">
        <v>88</v>
      </c>
      <c r="B96" s="66">
        <v>18428284.954999998</v>
      </c>
      <c r="C96" s="129">
        <v>24422313.572999999</v>
      </c>
      <c r="D96" s="65">
        <f>B96-C96</f>
        <v>-5994028.6180000007</v>
      </c>
      <c r="E96" s="129">
        <v>986859282.39400005</v>
      </c>
      <c r="F96" s="129">
        <v>932364704.15100002</v>
      </c>
      <c r="G96" s="80">
        <f>E96-F96</f>
        <v>54494578.243000031</v>
      </c>
    </row>
    <row r="97" spans="1:7" s="28" customFormat="1" ht="12" x14ac:dyDescent="0.2">
      <c r="A97" s="81" t="s">
        <v>16</v>
      </c>
      <c r="B97" s="65">
        <f>B95-B96</f>
        <v>-2498540.1769999973</v>
      </c>
      <c r="C97" s="65">
        <f>C95-C96</f>
        <v>-1861937.5720000006</v>
      </c>
      <c r="D97" s="82"/>
      <c r="E97" s="65">
        <f>E95-E96</f>
        <v>-64571610.444000006</v>
      </c>
      <c r="F97" s="82">
        <f>F95-F96</f>
        <v>-19157869.546000004</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707.03750931355103</v>
      </c>
      <c r="C104" s="131">
        <v>675.52333337620701</v>
      </c>
      <c r="D104" s="98">
        <f>IFERROR(((B104/C104)-1)*100,IF(B104+C104&lt;&gt;0,100,0))</f>
        <v>4.6651498742225295</v>
      </c>
      <c r="E104" s="84"/>
      <c r="F104" s="130">
        <v>707.03750931355103</v>
      </c>
      <c r="G104" s="130">
        <v>702.94544333865304</v>
      </c>
    </row>
    <row r="105" spans="1:7" s="16" customFormat="1" ht="12" x14ac:dyDescent="0.2">
      <c r="A105" s="79" t="s">
        <v>50</v>
      </c>
      <c r="B105" s="130">
        <v>698.39894711692102</v>
      </c>
      <c r="C105" s="131">
        <v>668.67444721327195</v>
      </c>
      <c r="D105" s="98">
        <f>IFERROR(((B105/C105)-1)*100,IF(B105+C105&lt;&gt;0,100,0))</f>
        <v>4.4452872436694824</v>
      </c>
      <c r="E105" s="84"/>
      <c r="F105" s="130">
        <v>698.39894711692102</v>
      </c>
      <c r="G105" s="130">
        <v>694.33656532884299</v>
      </c>
    </row>
    <row r="106" spans="1:7" s="16" customFormat="1" ht="12" x14ac:dyDescent="0.2">
      <c r="A106" s="79" t="s">
        <v>51</v>
      </c>
      <c r="B106" s="130">
        <v>742.70008239880701</v>
      </c>
      <c r="C106" s="131">
        <v>702.13807103192698</v>
      </c>
      <c r="D106" s="98">
        <f>IFERROR(((B106/C106)-1)*100,IF(B106+C106&lt;&gt;0,100,0))</f>
        <v>5.7769280773034115</v>
      </c>
      <c r="E106" s="84"/>
      <c r="F106" s="130">
        <v>742.70008239880701</v>
      </c>
      <c r="G106" s="130">
        <v>738.51850809764699</v>
      </c>
    </row>
    <row r="107" spans="1:7" s="28" customFormat="1" ht="12" x14ac:dyDescent="0.2">
      <c r="A107" s="81" t="s">
        <v>52</v>
      </c>
      <c r="B107" s="85"/>
      <c r="C107" s="84"/>
      <c r="D107" s="86"/>
      <c r="E107" s="84"/>
      <c r="F107" s="71"/>
      <c r="G107" s="71"/>
    </row>
    <row r="108" spans="1:7" s="16" customFormat="1" ht="12" x14ac:dyDescent="0.2">
      <c r="A108" s="79" t="s">
        <v>56</v>
      </c>
      <c r="B108" s="130">
        <v>578.67589655912695</v>
      </c>
      <c r="C108" s="131">
        <v>514.78855895232095</v>
      </c>
      <c r="D108" s="98">
        <f>IFERROR(((B108/C108)-1)*100,IF(B108+C108&lt;&gt;0,100,0))</f>
        <v>12.410403552252047</v>
      </c>
      <c r="E108" s="84"/>
      <c r="F108" s="130">
        <v>578.67589655912695</v>
      </c>
      <c r="G108" s="130">
        <v>576.93721371153299</v>
      </c>
    </row>
    <row r="109" spans="1:7" s="16" customFormat="1" ht="12" x14ac:dyDescent="0.2">
      <c r="A109" s="79" t="s">
        <v>57</v>
      </c>
      <c r="B109" s="130">
        <v>740.38133684387901</v>
      </c>
      <c r="C109" s="131">
        <v>651.28306962978695</v>
      </c>
      <c r="D109" s="98">
        <f>IFERROR(((B109/C109)-1)*100,IF(B109+C109&lt;&gt;0,100,0))</f>
        <v>13.680421212966397</v>
      </c>
      <c r="E109" s="84"/>
      <c r="F109" s="130">
        <v>740.38133684387901</v>
      </c>
      <c r="G109" s="130">
        <v>734.79605541092405</v>
      </c>
    </row>
    <row r="110" spans="1:7" s="16" customFormat="1" ht="12" x14ac:dyDescent="0.2">
      <c r="A110" s="79" t="s">
        <v>59</v>
      </c>
      <c r="B110" s="130">
        <v>808.96738803468395</v>
      </c>
      <c r="C110" s="131">
        <v>754.42930403444802</v>
      </c>
      <c r="D110" s="98">
        <f>IFERROR(((B110/C110)-1)*100,IF(B110+C110&lt;&gt;0,100,0))</f>
        <v>7.2290516432200524</v>
      </c>
      <c r="E110" s="84"/>
      <c r="F110" s="130">
        <v>808.96738803468395</v>
      </c>
      <c r="G110" s="130">
        <v>802.91603828102495</v>
      </c>
    </row>
    <row r="111" spans="1:7" s="16" customFormat="1" ht="12" x14ac:dyDescent="0.2">
      <c r="A111" s="79" t="s">
        <v>58</v>
      </c>
      <c r="B111" s="130">
        <v>721.92578398830801</v>
      </c>
      <c r="C111" s="131">
        <v>729.85253747618401</v>
      </c>
      <c r="D111" s="98">
        <f>IFERROR(((B111/C111)-1)*100,IF(B111+C111&lt;&gt;0,100,0))</f>
        <v>-1.0860760332883856</v>
      </c>
      <c r="E111" s="84"/>
      <c r="F111" s="130">
        <v>721.92578398830801</v>
      </c>
      <c r="G111" s="130">
        <v>718.44596247353002</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8</v>
      </c>
      <c r="F119" s="66">
        <v>0</v>
      </c>
      <c r="G119" s="98">
        <f>IFERROR(((E119/F119)-1)*100,IF(E119+F119&lt;&gt;0,100,0))</f>
        <v>100</v>
      </c>
    </row>
    <row r="120" spans="1:7" s="16" customFormat="1" ht="12" x14ac:dyDescent="0.2">
      <c r="A120" s="79" t="s">
        <v>72</v>
      </c>
      <c r="B120" s="67">
        <v>650</v>
      </c>
      <c r="C120" s="66">
        <v>116</v>
      </c>
      <c r="D120" s="98">
        <f>IFERROR(((B120/C120)-1)*100,IF(B120+C120&lt;&gt;0,100,0))</f>
        <v>460.34482758620692</v>
      </c>
      <c r="E120" s="66">
        <v>10749</v>
      </c>
      <c r="F120" s="66">
        <v>8296</v>
      </c>
      <c r="G120" s="98">
        <f>IFERROR(((E120/F120)-1)*100,IF(E120+F120&lt;&gt;0,100,0))</f>
        <v>29.568466730954679</v>
      </c>
    </row>
    <row r="121" spans="1:7" s="16" customFormat="1" ht="12" x14ac:dyDescent="0.2">
      <c r="A121" s="79" t="s">
        <v>74</v>
      </c>
      <c r="B121" s="67">
        <v>20</v>
      </c>
      <c r="C121" s="66">
        <v>4</v>
      </c>
      <c r="D121" s="98">
        <f>IFERROR(((B121/C121)-1)*100,IF(B121+C121&lt;&gt;0,100,0))</f>
        <v>400</v>
      </c>
      <c r="E121" s="66">
        <v>309</v>
      </c>
      <c r="F121" s="66">
        <v>288</v>
      </c>
      <c r="G121" s="98">
        <f>IFERROR(((E121/F121)-1)*100,IF(E121+F121&lt;&gt;0,100,0))</f>
        <v>7.2916666666666741</v>
      </c>
    </row>
    <row r="122" spans="1:7" s="28" customFormat="1" ht="12" x14ac:dyDescent="0.2">
      <c r="A122" s="81" t="s">
        <v>34</v>
      </c>
      <c r="B122" s="82">
        <f>SUM(B119:B121)</f>
        <v>670</v>
      </c>
      <c r="C122" s="82">
        <f>SUM(C119:C121)</f>
        <v>120</v>
      </c>
      <c r="D122" s="98">
        <f>IFERROR(((B122/C122)-1)*100,IF(B122+C122&lt;&gt;0,100,0))</f>
        <v>458.33333333333331</v>
      </c>
      <c r="E122" s="82">
        <f>SUM(E119:E121)</f>
        <v>11066</v>
      </c>
      <c r="F122" s="82">
        <f>SUM(F119:F121)</f>
        <v>8584</v>
      </c>
      <c r="G122" s="98">
        <f>IFERROR(((E122/F122)-1)*100,IF(E122+F122&lt;&gt;0,100,0))</f>
        <v>28.914259086672889</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47</v>
      </c>
      <c r="C125" s="66">
        <v>7</v>
      </c>
      <c r="D125" s="98">
        <f>IFERROR(((B125/C125)-1)*100,IF(B125+C125&lt;&gt;0,100,0))</f>
        <v>571.42857142857144</v>
      </c>
      <c r="E125" s="66">
        <v>1061</v>
      </c>
      <c r="F125" s="66">
        <v>865</v>
      </c>
      <c r="G125" s="98">
        <f>IFERROR(((E125/F125)-1)*100,IF(E125+F125&lt;&gt;0,100,0))</f>
        <v>22.658959537572265</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47</v>
      </c>
      <c r="C127" s="82">
        <f>SUM(C125:C126)</f>
        <v>7</v>
      </c>
      <c r="D127" s="98">
        <f>IFERROR(((B127/C127)-1)*100,IF(B127+C127&lt;&gt;0,100,0))</f>
        <v>571.42857142857144</v>
      </c>
      <c r="E127" s="82">
        <f>SUM(E125:E126)</f>
        <v>1061</v>
      </c>
      <c r="F127" s="82">
        <f>SUM(F125:F126)</f>
        <v>865</v>
      </c>
      <c r="G127" s="98">
        <f>IFERROR(((E127/F127)-1)*100,IF(E127+F127&lt;&gt;0,100,0))</f>
        <v>22.658959537572265</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85</v>
      </c>
      <c r="F130" s="66">
        <v>0</v>
      </c>
      <c r="G130" s="98">
        <f>IFERROR(((E130/F130)-1)*100,IF(E130+F130&lt;&gt;0,100,0))</f>
        <v>100</v>
      </c>
    </row>
    <row r="131" spans="1:7" s="16" customFormat="1" ht="12" x14ac:dyDescent="0.2">
      <c r="A131" s="79" t="s">
        <v>72</v>
      </c>
      <c r="B131" s="67">
        <v>720845</v>
      </c>
      <c r="C131" s="66">
        <v>16923</v>
      </c>
      <c r="D131" s="98">
        <f>IFERROR(((B131/C131)-1)*100,IF(B131+C131&lt;&gt;0,100,0))</f>
        <v>4159.5579979908998</v>
      </c>
      <c r="E131" s="66">
        <v>9208662</v>
      </c>
      <c r="F131" s="66">
        <v>7640775</v>
      </c>
      <c r="G131" s="98">
        <f>IFERROR(((E131/F131)-1)*100,IF(E131+F131&lt;&gt;0,100,0))</f>
        <v>20.519999607369677</v>
      </c>
    </row>
    <row r="132" spans="1:7" s="16" customFormat="1" ht="12" x14ac:dyDescent="0.2">
      <c r="A132" s="79" t="s">
        <v>74</v>
      </c>
      <c r="B132" s="67">
        <v>324</v>
      </c>
      <c r="C132" s="66">
        <v>16</v>
      </c>
      <c r="D132" s="98">
        <f>IFERROR(((B132/C132)-1)*100,IF(B132+C132&lt;&gt;0,100,0))</f>
        <v>1925</v>
      </c>
      <c r="E132" s="66">
        <v>18863</v>
      </c>
      <c r="F132" s="66">
        <v>15578</v>
      </c>
      <c r="G132" s="98">
        <f>IFERROR(((E132/F132)-1)*100,IF(E132+F132&lt;&gt;0,100,0))</f>
        <v>21.087430992425205</v>
      </c>
    </row>
    <row r="133" spans="1:7" s="16" customFormat="1" ht="12" x14ac:dyDescent="0.2">
      <c r="A133" s="81" t="s">
        <v>34</v>
      </c>
      <c r="B133" s="82">
        <f>SUM(B130:B132)</f>
        <v>721169</v>
      </c>
      <c r="C133" s="82">
        <f>SUM(C130:C132)</f>
        <v>16939</v>
      </c>
      <c r="D133" s="98">
        <f>IFERROR(((B133/C133)-1)*100,IF(B133+C133&lt;&gt;0,100,0))</f>
        <v>4157.4473109392529</v>
      </c>
      <c r="E133" s="82">
        <f>SUM(E130:E132)</f>
        <v>9227610</v>
      </c>
      <c r="F133" s="82">
        <f>SUM(F130:F132)</f>
        <v>7656353</v>
      </c>
      <c r="G133" s="98">
        <f>IFERROR(((E133/F133)-1)*100,IF(E133+F133&lt;&gt;0,100,0))</f>
        <v>20.522264320884887</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34324</v>
      </c>
      <c r="C136" s="66">
        <v>5000</v>
      </c>
      <c r="D136" s="98">
        <f>IFERROR(((B136/C136)-1)*100,)</f>
        <v>586.48</v>
      </c>
      <c r="E136" s="66">
        <v>516642</v>
      </c>
      <c r="F136" s="66">
        <v>613261</v>
      </c>
      <c r="G136" s="98">
        <f>IFERROR(((E136/F136)-1)*100,)</f>
        <v>-15.754955883384071</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34324</v>
      </c>
      <c r="C138" s="82">
        <f>SUM(C136:C137)</f>
        <v>5000</v>
      </c>
      <c r="D138" s="98">
        <f>IFERROR(((B138/C138)-1)*100,)</f>
        <v>586.48</v>
      </c>
      <c r="E138" s="82">
        <f>SUM(E136:E137)</f>
        <v>516642</v>
      </c>
      <c r="F138" s="82">
        <f>SUM(F136:F137)</f>
        <v>613261</v>
      </c>
      <c r="G138" s="98">
        <f>IFERROR(((E138/F138)-1)*100,)</f>
        <v>-15.754955883384071</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2048.5237499999998</v>
      </c>
      <c r="F141" s="66">
        <v>0</v>
      </c>
      <c r="G141" s="98">
        <f>IFERROR(((E141/F141)-1)*100,IF(E141+F141&lt;&gt;0,100,0))</f>
        <v>100</v>
      </c>
    </row>
    <row r="142" spans="1:7" s="32" customFormat="1" x14ac:dyDescent="0.2">
      <c r="A142" s="79" t="s">
        <v>72</v>
      </c>
      <c r="B142" s="67">
        <v>64190422.310139999</v>
      </c>
      <c r="C142" s="66">
        <v>1801391.3802199999</v>
      </c>
      <c r="D142" s="98">
        <f>IFERROR(((B142/C142)-1)*100,IF(B142+C142&lt;&gt;0,100,0))</f>
        <v>3463.3801191110715</v>
      </c>
      <c r="E142" s="66">
        <v>852279013.93561995</v>
      </c>
      <c r="F142" s="66">
        <v>758504986.95660996</v>
      </c>
      <c r="G142" s="98">
        <f>IFERROR(((E142/F142)-1)*100,IF(E142+F142&lt;&gt;0,100,0))</f>
        <v>12.363007309321006</v>
      </c>
    </row>
    <row r="143" spans="1:7" s="32" customFormat="1" x14ac:dyDescent="0.2">
      <c r="A143" s="79" t="s">
        <v>74</v>
      </c>
      <c r="B143" s="67">
        <v>1488221.48</v>
      </c>
      <c r="C143" s="66">
        <v>109546.45</v>
      </c>
      <c r="D143" s="98">
        <f>IFERROR(((B143/C143)-1)*100,IF(B143+C143&lt;&gt;0,100,0))</f>
        <v>1258.530084726616</v>
      </c>
      <c r="E143" s="66">
        <v>92029246.069999993</v>
      </c>
      <c r="F143" s="66">
        <v>84878320.829999998</v>
      </c>
      <c r="G143" s="98">
        <f>IFERROR(((E143/F143)-1)*100,IF(E143+F143&lt;&gt;0,100,0))</f>
        <v>8.4249136529483728</v>
      </c>
    </row>
    <row r="144" spans="1:7" s="16" customFormat="1" ht="12" x14ac:dyDescent="0.2">
      <c r="A144" s="81" t="s">
        <v>34</v>
      </c>
      <c r="B144" s="82">
        <f>SUM(B141:B143)</f>
        <v>65678643.790139996</v>
      </c>
      <c r="C144" s="82">
        <f>SUM(C141:C143)</f>
        <v>1910937.8302199999</v>
      </c>
      <c r="D144" s="98">
        <f>IFERROR(((B144/C144)-1)*100,IF(B144+C144&lt;&gt;0,100,0))</f>
        <v>3336.9848537970815</v>
      </c>
      <c r="E144" s="82">
        <f>SUM(E141:E143)</f>
        <v>944310308.52936983</v>
      </c>
      <c r="F144" s="82">
        <f>SUM(F141:F143)</f>
        <v>843383307.78661001</v>
      </c>
      <c r="G144" s="98">
        <f>IFERROR(((E144/F144)-1)*100,IF(E144+F144&lt;&gt;0,100,0))</f>
        <v>11.966919407930243</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106689.06061</v>
      </c>
      <c r="C147" s="66">
        <v>7210</v>
      </c>
      <c r="D147" s="98">
        <f>IFERROR(((B147/C147)-1)*100,IF(B147+C147&lt;&gt;0,100,0))</f>
        <v>1379.7373177531206</v>
      </c>
      <c r="E147" s="66">
        <v>931477.37604</v>
      </c>
      <c r="F147" s="66">
        <v>741335.93203000003</v>
      </c>
      <c r="G147" s="98">
        <f>IFERROR(((E147/F147)-1)*100,IF(E147+F147&lt;&gt;0,100,0))</f>
        <v>25.648486171354957</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106689.06061</v>
      </c>
      <c r="C149" s="82">
        <f>SUM(C147:C148)</f>
        <v>7210</v>
      </c>
      <c r="D149" s="98">
        <f>IFERROR(((B149/C149)-1)*100,IF(B149+C149&lt;&gt;0,100,0))</f>
        <v>1379.7373177531206</v>
      </c>
      <c r="E149" s="82">
        <f>SUM(E147:E148)</f>
        <v>931477.37604</v>
      </c>
      <c r="F149" s="82">
        <f>SUM(F147:F148)</f>
        <v>741335.93203000003</v>
      </c>
      <c r="G149" s="98">
        <f>IFERROR(((E149/F149)-1)*100,IF(E149+F149&lt;&gt;0,100,0))</f>
        <v>25.648486171354957</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10</v>
      </c>
      <c r="C152" s="66">
        <v>0</v>
      </c>
      <c r="D152" s="98">
        <f>IFERROR(((B152/C152)-1)*100,IF(B152+C152&lt;&gt;0,100,0))</f>
        <v>100</v>
      </c>
      <c r="E152" s="78"/>
      <c r="F152" s="78"/>
      <c r="G152" s="65"/>
    </row>
    <row r="153" spans="1:7" s="16" customFormat="1" ht="12" x14ac:dyDescent="0.2">
      <c r="A153" s="79" t="s">
        <v>72</v>
      </c>
      <c r="B153" s="67">
        <v>962243</v>
      </c>
      <c r="C153" s="66">
        <v>871289</v>
      </c>
      <c r="D153" s="98">
        <f>IFERROR(((B153/C153)-1)*100,IF(B153+C153&lt;&gt;0,100,0))</f>
        <v>10.4390162162038</v>
      </c>
      <c r="E153" s="78"/>
      <c r="F153" s="78"/>
      <c r="G153" s="65"/>
    </row>
    <row r="154" spans="1:7" s="16" customFormat="1" ht="12" x14ac:dyDescent="0.2">
      <c r="A154" s="79" t="s">
        <v>74</v>
      </c>
      <c r="B154" s="67">
        <v>2488</v>
      </c>
      <c r="C154" s="66">
        <v>2542</v>
      </c>
      <c r="D154" s="98">
        <f>IFERROR(((B154/C154)-1)*100,IF(B154+C154&lt;&gt;0,100,0))</f>
        <v>-2.1243115656963019</v>
      </c>
      <c r="E154" s="78"/>
      <c r="F154" s="78"/>
      <c r="G154" s="65"/>
    </row>
    <row r="155" spans="1:7" s="28" customFormat="1" ht="12" x14ac:dyDescent="0.2">
      <c r="A155" s="81" t="s">
        <v>34</v>
      </c>
      <c r="B155" s="82">
        <f>SUM(B152:B154)</f>
        <v>964741</v>
      </c>
      <c r="C155" s="82">
        <f>SUM(C152:C154)</f>
        <v>873831</v>
      </c>
      <c r="D155" s="98">
        <f>IFERROR(((B155/C155)-1)*100,IF(B155+C155&lt;&gt;0,100,0))</f>
        <v>10.403613513368137</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214661</v>
      </c>
      <c r="C158" s="66">
        <v>124817</v>
      </c>
      <c r="D158" s="98">
        <f>IFERROR(((B158/C158)-1)*100,IF(B158+C158&lt;&gt;0,100,0))</f>
        <v>71.980579568488267</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214661</v>
      </c>
      <c r="C160" s="82">
        <f>SUM(C158:C159)</f>
        <v>124817</v>
      </c>
      <c r="D160" s="98">
        <f>IFERROR(((B160/C160)-1)*100,IF(B160+C160&lt;&gt;0,100,0))</f>
        <v>71.980579568488267</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12999</v>
      </c>
      <c r="C168" s="113">
        <v>8191</v>
      </c>
      <c r="D168" s="111">
        <f>IFERROR(((B168/C168)-1)*100,IF(B168+C168&lt;&gt;0,100,0))</f>
        <v>58.698571602978888</v>
      </c>
      <c r="E168" s="113">
        <v>300044</v>
      </c>
      <c r="F168" s="113">
        <v>247062</v>
      </c>
      <c r="G168" s="111">
        <f>IFERROR(((E168/F168)-1)*100,IF(E168+F168&lt;&gt;0,100,0))</f>
        <v>21.444819518987135</v>
      </c>
    </row>
    <row r="169" spans="1:7" x14ac:dyDescent="0.2">
      <c r="A169" s="101" t="s">
        <v>32</v>
      </c>
      <c r="B169" s="112">
        <v>64555</v>
      </c>
      <c r="C169" s="113">
        <v>53342</v>
      </c>
      <c r="D169" s="111">
        <f t="shared" ref="D169:D171" si="5">IFERROR(((B169/C169)-1)*100,IF(B169+C169&lt;&gt;0,100,0))</f>
        <v>21.020959094147209</v>
      </c>
      <c r="E169" s="113">
        <v>1967384</v>
      </c>
      <c r="F169" s="113">
        <v>1913519</v>
      </c>
      <c r="G169" s="111">
        <f>IFERROR(((E169/F169)-1)*100,IF(E169+F169&lt;&gt;0,100,0))</f>
        <v>2.814970742386147</v>
      </c>
    </row>
    <row r="170" spans="1:7" x14ac:dyDescent="0.2">
      <c r="A170" s="101" t="s">
        <v>92</v>
      </c>
      <c r="B170" s="112">
        <v>18077889</v>
      </c>
      <c r="C170" s="113">
        <v>13479155</v>
      </c>
      <c r="D170" s="111">
        <f t="shared" si="5"/>
        <v>34.117376052133828</v>
      </c>
      <c r="E170" s="113">
        <v>522209241</v>
      </c>
      <c r="F170" s="113">
        <v>477629635</v>
      </c>
      <c r="G170" s="111">
        <f>IFERROR(((E170/F170)-1)*100,IF(E170+F170&lt;&gt;0,100,0))</f>
        <v>9.3335092157755142</v>
      </c>
    </row>
    <row r="171" spans="1:7" x14ac:dyDescent="0.2">
      <c r="A171" s="101" t="s">
        <v>93</v>
      </c>
      <c r="B171" s="112">
        <v>150768</v>
      </c>
      <c r="C171" s="113">
        <v>122577</v>
      </c>
      <c r="D171" s="111">
        <f t="shared" si="5"/>
        <v>22.998604958515866</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776</v>
      </c>
      <c r="C174" s="113">
        <v>332</v>
      </c>
      <c r="D174" s="111">
        <f t="shared" ref="D174:D177" si="6">IFERROR(((B174/C174)-1)*100,IF(B174+C174&lt;&gt;0,100,0))</f>
        <v>133.73493975903617</v>
      </c>
      <c r="E174" s="113">
        <v>12821</v>
      </c>
      <c r="F174" s="113">
        <v>19171</v>
      </c>
      <c r="G174" s="111">
        <f t="shared" ref="G174" si="7">IFERROR(((E174/F174)-1)*100,IF(E174+F174&lt;&gt;0,100,0))</f>
        <v>-33.122946116530173</v>
      </c>
    </row>
    <row r="175" spans="1:7" x14ac:dyDescent="0.2">
      <c r="A175" s="101" t="s">
        <v>32</v>
      </c>
      <c r="B175" s="112">
        <v>10233</v>
      </c>
      <c r="C175" s="113">
        <v>5272</v>
      </c>
      <c r="D175" s="111">
        <f t="shared" si="6"/>
        <v>94.100910470409715</v>
      </c>
      <c r="E175" s="113">
        <v>155318</v>
      </c>
      <c r="F175" s="113">
        <v>204060</v>
      </c>
      <c r="G175" s="111">
        <f t="shared" ref="G175" si="8">IFERROR(((E175/F175)-1)*100,IF(E175+F175&lt;&gt;0,100,0))</f>
        <v>-23.886111927864352</v>
      </c>
    </row>
    <row r="176" spans="1:7" x14ac:dyDescent="0.2">
      <c r="A176" s="101" t="s">
        <v>92</v>
      </c>
      <c r="B176" s="112">
        <v>72309</v>
      </c>
      <c r="C176" s="113">
        <v>57671</v>
      </c>
      <c r="D176" s="111">
        <f t="shared" si="6"/>
        <v>25.381907717917152</v>
      </c>
      <c r="E176" s="113">
        <v>1257397</v>
      </c>
      <c r="F176" s="113">
        <v>3579227</v>
      </c>
      <c r="G176" s="111">
        <f t="shared" ref="G176" si="9">IFERROR(((E176/F176)-1)*100,IF(E176+F176&lt;&gt;0,100,0))</f>
        <v>-64.869593350743045</v>
      </c>
    </row>
    <row r="177" spans="1:7" x14ac:dyDescent="0.2">
      <c r="A177" s="101" t="s">
        <v>93</v>
      </c>
      <c r="B177" s="112">
        <v>35122</v>
      </c>
      <c r="C177" s="113">
        <v>35580</v>
      </c>
      <c r="D177" s="111">
        <f t="shared" si="6"/>
        <v>-1.2872400224845371</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2020-08-11T17:00:00+00:00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2574E81F-7134-4A2F-9DF0-DEFCDC733E7D}"/>
</file>

<file path=customXml/itemProps2.xml><?xml version="1.0" encoding="utf-8"?>
<ds:datastoreItem xmlns:ds="http://schemas.openxmlformats.org/officeDocument/2006/customXml" ds:itemID="{FEEC03F2-175F-42F8-B1A2-9CE44E679136}"/>
</file>

<file path=customXml/itemProps3.xml><?xml version="1.0" encoding="utf-8"?>
<ds:datastoreItem xmlns:ds="http://schemas.openxmlformats.org/officeDocument/2006/customXml" ds:itemID="{2C9FD04F-49A7-494C-900F-674591554D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2020-08-11T17:54:53Z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