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<sst xmlns="http://schemas.openxmlformats.org/spreadsheetml/2006/main" count="265" uniqueCount="100">
  <si>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</si>
  <si>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</si>
  <si>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</si>
  <si>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</si>
  <si>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</si>
  <si>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</si>
  <si>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</si>
  <si>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</si>
  <si>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</si>
  <si>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</si>
  <si>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</si>
  <si>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</si>
  <si>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</si>
  <si>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</si>
  <si>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</si>
  <si>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</si>
  <si>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</si>
  <si>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</si>
  <si>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</si>
  <si>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</si>
  <si>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</si>
  <si>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</si>
  <si>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</si>
  <si>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</si>
  <si>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</si>
  <si>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</si>
  <si>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</si>
  <si>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</si>
  <si>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</si>
  <si>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</si>
  <si>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</si>
  <si>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</si>
  <si>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</si>
  <si>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</si>
  <si>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</si>
  <si>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</si>
  <si>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</si>
  <si>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</si>
  <si>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</si>
  <si>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</si>
  <si>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</si>
  <si>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</si>
  <si>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</si>
  <si>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</si>
  <si>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</si>
  <si>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</si>
  <si>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</si>
  <si>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</si>
  <si>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</si>
  <si>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</si>
  <si>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</si>
  <si>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</si>
  <si>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</si>
  <si>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</si>
  <si>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</si>
  <si>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</si>
  <si>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</si>
  <si>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</si>
  <si>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</si>
  <si>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</si>
  <si>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</si>
  <si>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</si>
  <si>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</si>
  <si>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</si>
  <si>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</si>
  <si>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</si>
  <si>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</si>
  <si>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</si>
  <si>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</si>
  <si>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</si>
  <si>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</si>
  <si>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</si>
  <si>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</si>
  <si>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</si>
  <si>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</si>
  <si>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</si>
  <si>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</si>
  <si>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</si>
  <si>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</si>
  <si>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</si>
  <si>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</si>
  <si>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</si>
  <si>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</si>
  <si>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</si>
  <si>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</si>
  <si>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</si>
  <si>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</si>
  <si>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</si>
  <si>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</si>
  <si>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</si>
  <si>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</si>
  <si>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</si>
  <si>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</si>
  <si>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</si>
  <si>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</si>
  <si>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</si>
  <si>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</si>
  <si>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14 August 2020</t>
  </si>
  <si>
    <t>14.08.2020</t>
  </si>
  <si>
    <t>16.08.2019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</si>
</sst>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1374159</v>
      </c>
      <c r="C11" s="67">
        <v>1815372</v>
      </c>
      <c r="D11" s="98">
        <f>IFERROR(((B11/C11)-1)*100,IF(B11+C11&lt;&gt;0,100,0))</f>
        <v>-24.304274826316586</v>
      </c>
      <c r="E11" s="67">
        <v>60520248</v>
      </c>
      <c r="F11" s="67">
        <v>45469001</v>
      </c>
      <c r="G11" s="98">
        <f>IFERROR(((E11/F11)-1)*100,IF(E11+F11&lt;&gt;0,100,0))</f>
        <v>33.102216167010148</v>
      </c>
    </row>
    <row r="12" spans="1:7" s="16" customFormat="1" ht="12" x14ac:dyDescent="0.2">
      <c r="A12" s="64" t="s">
        <v>9</v>
      </c>
      <c r="B12" s="67">
        <v>1726584.9550000001</v>
      </c>
      <c r="C12" s="67">
        <v>1709115.9509999999</v>
      </c>
      <c r="D12" s="98">
        <f>IFERROR(((B12/C12)-1)*100,IF(B12+C12&lt;&gt;0,100,0))</f>
        <v>1.0221075983627204</v>
      </c>
      <c r="E12" s="67">
        <v>74705838.685000002</v>
      </c>
      <c r="F12" s="67">
        <v>47786890.441</v>
      </c>
      <c r="G12" s="98">
        <f>IFERROR(((E12/F12)-1)*100,IF(E12+F12&lt;&gt;0,100,0))</f>
        <v>56.3312406301796</v>
      </c>
    </row>
    <row r="13" spans="1:7" s="16" customFormat="1" ht="12" x14ac:dyDescent="0.2">
      <c r="A13" s="64" t="s">
        <v>10</v>
      </c>
      <c r="B13" s="67">
        <v>84273486.325487196</v>
      </c>
      <c r="C13" s="67">
        <v>115690676.687456</v>
      </c>
      <c r="D13" s="98">
        <f>IFERROR(((B13/C13)-1)*100,IF(B13+C13&lt;&gt;0,100,0))</f>
        <v>-27.15619897949415</v>
      </c>
      <c r="E13" s="67">
        <v>3720564073.4850502</v>
      </c>
      <c r="F13" s="67">
        <v>3084498640.3181601</v>
      </c>
      <c r="G13" s="98">
        <f>IFERROR(((E13/F13)-1)*100,IF(E13+F13&lt;&gt;0,100,0))</f>
        <v>20.621355602260259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516</v>
      </c>
      <c r="C16" s="67">
        <v>467</v>
      </c>
      <c r="D16" s="98">
        <f>IFERROR(((B16/C16)-1)*100,IF(B16+C16&lt;&gt;0,100,0))</f>
        <v>10.492505353319048</v>
      </c>
      <c r="E16" s="67">
        <v>15707</v>
      </c>
      <c r="F16" s="67">
        <v>21698</v>
      </c>
      <c r="G16" s="98">
        <f>IFERROR(((E16/F16)-1)*100,IF(E16+F16&lt;&gt;0,100,0))</f>
        <v>-27.610839708728918</v>
      </c>
    </row>
    <row r="17" spans="1:7" s="16" customFormat="1" ht="12" x14ac:dyDescent="0.2">
      <c r="A17" s="64" t="s">
        <v>9</v>
      </c>
      <c r="B17" s="67">
        <v>235409.57199999999</v>
      </c>
      <c r="C17" s="67">
        <v>115340.73</v>
      </c>
      <c r="D17" s="98">
        <f>IFERROR(((B17/C17)-1)*100,IF(B17+C17&lt;&gt;0,100,0))</f>
        <v>104.0992561777613</v>
      </c>
      <c r="E17" s="67">
        <v>7373115.9009999996</v>
      </c>
      <c r="F17" s="67">
        <v>4956151.7410000004</v>
      </c>
      <c r="G17" s="98">
        <f>IFERROR(((E17/F17)-1)*100,IF(E17+F17&lt;&gt;0,100,0))</f>
        <v>48.766952391823452</v>
      </c>
    </row>
    <row r="18" spans="1:7" s="16" customFormat="1" ht="12" x14ac:dyDescent="0.2">
      <c r="A18" s="64" t="s">
        <v>10</v>
      </c>
      <c r="B18" s="67">
        <v>8054617.8594522504</v>
      </c>
      <c r="C18" s="67">
        <v>7491511.2584868995</v>
      </c>
      <c r="D18" s="98">
        <f>IFERROR(((B18/C18)-1)*100,IF(B18+C18&lt;&gt;0,100,0))</f>
        <v>7.5165955377484828</v>
      </c>
      <c r="E18" s="67">
        <v>254074172.820189</v>
      </c>
      <c r="F18" s="67">
        <v>181153540.40662</v>
      </c>
      <c r="G18" s="98">
        <f>IFERROR(((E18/F18)-1)*100,IF(E18+F18&lt;&gt;0,100,0))</f>
        <v>40.253495598203727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11689354.898119999</v>
      </c>
      <c r="C24" s="66">
        <v>19180026.357450001</v>
      </c>
      <c r="D24" s="65">
        <f>B24-C24</f>
        <v>-7490671.4593300018</v>
      </c>
      <c r="E24" s="67">
        <v>610472458.7651</v>
      </c>
      <c r="F24" s="67">
        <v>568622958.26308</v>
      </c>
      <c r="G24" s="65">
        <f>E24-F24</f>
        <v>41849500.502020001</v>
      </c>
    </row>
    <row r="25" spans="1:7" s="16" customFormat="1" ht="12" x14ac:dyDescent="0.2">
      <c r="A25" s="68" t="s">
        <v>15</v>
      </c>
      <c r="B25" s="66">
        <v>15835786.8685</v>
      </c>
      <c r="C25" s="66">
        <v>21877578.130580001</v>
      </c>
      <c r="D25" s="65">
        <f>B25-C25</f>
        <v>-6041791.2620800007</v>
      </c>
      <c r="E25" s="67">
        <v>687816139.13148999</v>
      </c>
      <c r="F25" s="67">
        <v>617784208.71221006</v>
      </c>
      <c r="G25" s="65">
        <f>E25-F25</f>
        <v>70031930.419279933</v>
      </c>
    </row>
    <row r="26" spans="1:7" s="28" customFormat="1" ht="12" x14ac:dyDescent="0.2">
      <c r="A26" s="69" t="s">
        <v>16</v>
      </c>
      <c r="B26" s="70">
        <f>B24-B25</f>
        <v>-4146431.9703800008</v>
      </c>
      <c r="C26" s="70">
        <f>C24-C25</f>
        <v>-2697551.7731299996</v>
      </c>
      <c r="D26" s="70"/>
      <c r="E26" s="70">
        <f>E24-E25</f>
        <v>-77343680.36638999</v>
      </c>
      <c r="F26" s="70">
        <f>F24-F25</f>
        <v>-49161250.449130058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57077.483058010002</v>
      </c>
      <c r="C33" s="126">
        <v>53874.524790609998</v>
      </c>
      <c r="D33" s="98">
        <f t="shared" ref="D33:D42" si="0">IFERROR(((B33/C33)-1)*100,IF(B33+C33&lt;&gt;0,100,0))</f>
        <v>5.9452185979341765</v>
      </c>
      <c r="E33" s="64"/>
      <c r="F33" s="126">
        <v>57676.49</v>
      </c>
      <c r="G33" s="126">
        <v>56757.73</v>
      </c>
    </row>
    <row r="34" spans="1:7" s="16" customFormat="1" ht="12" x14ac:dyDescent="0.2">
      <c r="A34" s="64" t="s">
        <v>23</v>
      </c>
      <c r="B34" s="126">
        <v>58599.370366169998</v>
      </c>
      <c r="C34" s="126">
        <v>66677.38700807</v>
      </c>
      <c r="D34" s="98">
        <f t="shared" si="0"/>
        <v>-12.115076796459224</v>
      </c>
      <c r="E34" s="64"/>
      <c r="F34" s="126">
        <v>58971.12</v>
      </c>
      <c r="G34" s="126">
        <v>57496.56</v>
      </c>
    </row>
    <row r="35" spans="1:7" s="16" customFormat="1" ht="12" x14ac:dyDescent="0.2">
      <c r="A35" s="64" t="s">
        <v>24</v>
      </c>
      <c r="B35" s="126">
        <v>36844.402301529997</v>
      </c>
      <c r="C35" s="126">
        <v>45657.576052119999</v>
      </c>
      <c r="D35" s="98">
        <f t="shared" si="0"/>
        <v>-19.302763117624554</v>
      </c>
      <c r="E35" s="64"/>
      <c r="F35" s="126">
        <v>37023.410000000003</v>
      </c>
      <c r="G35" s="126">
        <v>36328.22</v>
      </c>
    </row>
    <row r="36" spans="1:7" s="16" customFormat="1" ht="12" x14ac:dyDescent="0.2">
      <c r="A36" s="64" t="s">
        <v>25</v>
      </c>
      <c r="B36" s="126">
        <v>52737.47942168</v>
      </c>
      <c r="C36" s="126">
        <v>48158.376538819997</v>
      </c>
      <c r="D36" s="98">
        <f t="shared" si="0"/>
        <v>9.5084245191879191</v>
      </c>
      <c r="E36" s="64"/>
      <c r="F36" s="126">
        <v>53340.44</v>
      </c>
      <c r="G36" s="126">
        <v>52138.13</v>
      </c>
    </row>
    <row r="37" spans="1:7" s="16" customFormat="1" ht="12" x14ac:dyDescent="0.2">
      <c r="A37" s="64" t="s">
        <v>79</v>
      </c>
      <c r="B37" s="126">
        <v>58926.782295329998</v>
      </c>
      <c r="C37" s="126">
        <v>42374.380300520002</v>
      </c>
      <c r="D37" s="98">
        <f t="shared" si="0"/>
        <v>39.062286875748995</v>
      </c>
      <c r="E37" s="64"/>
      <c r="F37" s="126">
        <v>60196.35</v>
      </c>
      <c r="G37" s="126">
        <v>57797.93</v>
      </c>
    </row>
    <row r="38" spans="1:7" s="16" customFormat="1" ht="12" x14ac:dyDescent="0.2">
      <c r="A38" s="64" t="s">
        <v>26</v>
      </c>
      <c r="B38" s="126">
        <v>75107.465142519999</v>
      </c>
      <c r="C38" s="126">
        <v>69614.25979466</v>
      </c>
      <c r="D38" s="98">
        <f t="shared" si="0"/>
        <v>7.8909197110810458</v>
      </c>
      <c r="E38" s="64"/>
      <c r="F38" s="126">
        <v>76602.19</v>
      </c>
      <c r="G38" s="126">
        <v>74267.86</v>
      </c>
    </row>
    <row r="39" spans="1:7" s="16" customFormat="1" ht="12" x14ac:dyDescent="0.2">
      <c r="A39" s="64" t="s">
        <v>27</v>
      </c>
      <c r="B39" s="126">
        <v>10156.41402749</v>
      </c>
      <c r="C39" s="126">
        <v>14748.820628920001</v>
      </c>
      <c r="D39" s="98">
        <f t="shared" si="0"/>
        <v>-31.137449678010519</v>
      </c>
      <c r="E39" s="64"/>
      <c r="F39" s="126">
        <v>10333.9</v>
      </c>
      <c r="G39" s="126">
        <v>9897.9599999999991</v>
      </c>
    </row>
    <row r="40" spans="1:7" s="16" customFormat="1" ht="12" x14ac:dyDescent="0.2">
      <c r="A40" s="64" t="s">
        <v>28</v>
      </c>
      <c r="B40" s="126">
        <v>70748.062650380001</v>
      </c>
      <c r="C40" s="126">
        <v>72821.175626819997</v>
      </c>
      <c r="D40" s="98">
        <f t="shared" si="0"/>
        <v>-2.8468545839796522</v>
      </c>
      <c r="E40" s="64"/>
      <c r="F40" s="126">
        <v>71978.789999999994</v>
      </c>
      <c r="G40" s="126">
        <v>69811.67</v>
      </c>
    </row>
    <row r="41" spans="1:7" s="16" customFormat="1" ht="12" x14ac:dyDescent="0.2">
      <c r="A41" s="64" t="s">
        <v>29</v>
      </c>
      <c r="B41" s="126">
        <v>5658.6626003399997</v>
      </c>
      <c r="C41" s="126">
        <v>2381.5849508800002</v>
      </c>
      <c r="D41" s="98">
        <f t="shared" si="0"/>
        <v>137.6007036091286</v>
      </c>
      <c r="E41" s="64"/>
      <c r="F41" s="126">
        <v>6209.35</v>
      </c>
      <c r="G41" s="126">
        <v>5474.11</v>
      </c>
    </row>
    <row r="42" spans="1:7" s="16" customFormat="1" ht="12" x14ac:dyDescent="0.2">
      <c r="A42" s="64" t="s">
        <v>78</v>
      </c>
      <c r="B42" s="126">
        <v>882.38348258999997</v>
      </c>
      <c r="C42" s="126">
        <v>806.72513658000003</v>
      </c>
      <c r="D42" s="98">
        <f t="shared" si="0"/>
        <v>9.3784540209993938</v>
      </c>
      <c r="E42" s="64"/>
      <c r="F42" s="126">
        <v>916.1</v>
      </c>
      <c r="G42" s="126">
        <v>873.15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17421.932478754101</v>
      </c>
      <c r="D48" s="72"/>
      <c r="E48" s="127">
        <v>15788.330007885501</v>
      </c>
      <c r="F48" s="72"/>
      <c r="G48" s="98">
        <f>IFERROR(((C48/E48)-1)*100,IF(C48+E48&lt;&gt;0,100,0))</f>
        <v>10.346898437343889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3728</v>
      </c>
      <c r="D54" s="75"/>
      <c r="E54" s="128">
        <v>1751416</v>
      </c>
      <c r="F54" s="128">
        <v>209390674.91999999</v>
      </c>
      <c r="G54" s="128">
        <v>10512189.6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5136</v>
      </c>
      <c r="C68" s="66">
        <v>5236</v>
      </c>
      <c r="D68" s="98">
        <f>IFERROR(((B68/C68)-1)*100,IF(B68+C68&lt;&gt;0,100,0))</f>
        <v>-1.9098548510313229</v>
      </c>
      <c r="E68" s="66">
        <v>226808</v>
      </c>
      <c r="F68" s="66">
        <v>187960</v>
      </c>
      <c r="G68" s="98">
        <f>IFERROR(((E68/F68)-1)*100,IF(E68+F68&lt;&gt;0,100,0))</f>
        <v>20.668227282400519</v>
      </c>
    </row>
    <row r="69" spans="1:7" s="16" customFormat="1" ht="12" x14ac:dyDescent="0.2">
      <c r="A69" s="79" t="s">
        <v>54</v>
      </c>
      <c r="B69" s="67">
        <v>171563437.39199999</v>
      </c>
      <c r="C69" s="66">
        <v>232622061.50299999</v>
      </c>
      <c r="D69" s="98">
        <f>IFERROR(((B69/C69)-1)*100,IF(B69+C69&lt;&gt;0,100,0))</f>
        <v>-26.247993727032014</v>
      </c>
      <c r="E69" s="66">
        <v>7487222476.6330004</v>
      </c>
      <c r="F69" s="66">
        <v>6624685788.4040003</v>
      </c>
      <c r="G69" s="98">
        <f>IFERROR(((E69/F69)-1)*100,IF(E69+F69&lt;&gt;0,100,0))</f>
        <v>13.020039225691328</v>
      </c>
    </row>
    <row r="70" spans="1:7" s="62" customFormat="1" ht="12" x14ac:dyDescent="0.2">
      <c r="A70" s="79" t="s">
        <v>55</v>
      </c>
      <c r="B70" s="67">
        <v>171342056.95734999</v>
      </c>
      <c r="C70" s="66">
        <v>228942205.45934999</v>
      </c>
      <c r="D70" s="98">
        <f>IFERROR(((B70/C70)-1)*100,IF(B70+C70&lt;&gt;0,100,0))</f>
        <v>-25.15925291556923</v>
      </c>
      <c r="E70" s="66">
        <v>7210648951.9999599</v>
      </c>
      <c r="F70" s="66">
        <v>6668629068.4534903</v>
      </c>
      <c r="G70" s="98">
        <f>IFERROR(((E70/F70)-1)*100,IF(E70+F70&lt;&gt;0,100,0))</f>
        <v>8.1279057206906415</v>
      </c>
    </row>
    <row r="71" spans="1:7" s="16" customFormat="1" ht="12" x14ac:dyDescent="0.2">
      <c r="A71" s="79" t="s">
        <v>94</v>
      </c>
      <c r="B71" s="98">
        <f>IFERROR(B69/B68/1000,)</f>
        <v>33.404096065420553</v>
      </c>
      <c r="C71" s="98">
        <f>IFERROR(C69/C68/1000,)</f>
        <v>44.427437261841099</v>
      </c>
      <c r="D71" s="98">
        <f>IFERROR(((B71/C71)-1)*100,IF(B71+C71&lt;&gt;0,100,0))</f>
        <v>-24.812012296483587</v>
      </c>
      <c r="E71" s="98">
        <f>IFERROR(E69/E68/1000,)</f>
        <v>33.011280363272014</v>
      </c>
      <c r="F71" s="98">
        <f>IFERROR(F69/F68/1000,)</f>
        <v>35.245189340306453</v>
      </c>
      <c r="G71" s="98">
        <f>IFERROR(((E71/F71)-1)*100,IF(E71+F71&lt;&gt;0,100,0))</f>
        <v>-6.3381954214095764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2094</v>
      </c>
      <c r="C74" s="66">
        <v>3499</v>
      </c>
      <c r="D74" s="98">
        <f>IFERROR(((B74/C74)-1)*100,IF(B74+C74&lt;&gt;0,100,0))</f>
        <v>-40.154329808516721</v>
      </c>
      <c r="E74" s="66">
        <v>98155</v>
      </c>
      <c r="F74" s="66">
        <v>115133</v>
      </c>
      <c r="G74" s="98">
        <f>IFERROR(((E74/F74)-1)*100,IF(E74+F74&lt;&gt;0,100,0))</f>
        <v>-14.746423701284606</v>
      </c>
    </row>
    <row r="75" spans="1:7" s="16" customFormat="1" ht="12" x14ac:dyDescent="0.2">
      <c r="A75" s="79" t="s">
        <v>54</v>
      </c>
      <c r="B75" s="67">
        <v>370063531</v>
      </c>
      <c r="C75" s="66">
        <v>477091199.315</v>
      </c>
      <c r="D75" s="98">
        <f>IFERROR(((B75/C75)-1)*100,IF(B75+C75&lt;&gt;0,100,0))</f>
        <v>-22.433377196785152</v>
      </c>
      <c r="E75" s="66">
        <v>14026122867.436001</v>
      </c>
      <c r="F75" s="66">
        <v>16876597355.385</v>
      </c>
      <c r="G75" s="98">
        <f>IFERROR(((E75/F75)-1)*100,IF(E75+F75&lt;&gt;0,100,0))</f>
        <v>-16.890101884426766</v>
      </c>
    </row>
    <row r="76" spans="1:7" s="16" customFormat="1" ht="12" x14ac:dyDescent="0.2">
      <c r="A76" s="79" t="s">
        <v>55</v>
      </c>
      <c r="B76" s="67">
        <v>350635056.43935001</v>
      </c>
      <c r="C76" s="66">
        <v>470849604.99182999</v>
      </c>
      <c r="D76" s="98">
        <f>IFERROR(((B76/C76)-1)*100,IF(B76+C76&lt;&gt;0,100,0))</f>
        <v>-25.531411150820848</v>
      </c>
      <c r="E76" s="66">
        <v>13691258106.705601</v>
      </c>
      <c r="F76" s="66">
        <v>16585770374.462601</v>
      </c>
      <c r="G76" s="98">
        <f>IFERROR(((E76/F76)-1)*100,IF(E76+F76&lt;&gt;0,100,0))</f>
        <v>-17.451780667443284</v>
      </c>
    </row>
    <row r="77" spans="1:7" s="16" customFormat="1" ht="12" x14ac:dyDescent="0.2">
      <c r="A77" s="79" t="s">
        <v>94</v>
      </c>
      <c r="B77" s="98">
        <f>IFERROR(B75/B74/1000,)</f>
        <v>176.72565950334288</v>
      </c>
      <c r="C77" s="98">
        <f>IFERROR(C75/C74/1000,)</f>
        <v>136.35072858388111</v>
      </c>
      <c r="D77" s="98">
        <f>IFERROR(((B77/C77)-1)*100,IF(B77+C77&lt;&gt;0,100,0))</f>
        <v>29.611085572325102</v>
      </c>
      <c r="E77" s="98">
        <f>IFERROR(E75/E74/1000,)</f>
        <v>142.897691074688</v>
      </c>
      <c r="F77" s="98">
        <f>IFERROR(F75/F74/1000,)</f>
        <v>146.58349348479584</v>
      </c>
      <c r="G77" s="98">
        <f>IFERROR(((E77/F77)-1)*100,IF(E77+F77&lt;&gt;0,100,0))</f>
        <v>-2.5144730300005746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93</v>
      </c>
      <c r="C80" s="66">
        <v>254</v>
      </c>
      <c r="D80" s="98">
        <f>IFERROR(((B80/C80)-1)*100,IF(B80+C80&lt;&gt;0,100,0))</f>
        <v>-63.385826771653541</v>
      </c>
      <c r="E80" s="66">
        <v>7917</v>
      </c>
      <c r="F80" s="66">
        <v>6005</v>
      </c>
      <c r="G80" s="98">
        <f>IFERROR(((E80/F80)-1)*100,IF(E80+F80&lt;&gt;0,100,0))</f>
        <v>31.840133222314737</v>
      </c>
    </row>
    <row r="81" spans="1:7" s="16" customFormat="1" ht="12" x14ac:dyDescent="0.2">
      <c r="A81" s="79" t="s">
        <v>54</v>
      </c>
      <c r="B81" s="67">
        <v>7374306.2529999996</v>
      </c>
      <c r="C81" s="66">
        <v>17251909.285999998</v>
      </c>
      <c r="D81" s="98">
        <f>IFERROR(((B81/C81)-1)*100,IF(B81+C81&lt;&gt;0,100,0))</f>
        <v>-57.255129674346939</v>
      </c>
      <c r="E81" s="66">
        <v>684781640.03999996</v>
      </c>
      <c r="F81" s="66">
        <v>450526221.22000003</v>
      </c>
      <c r="G81" s="98">
        <f>IFERROR(((E81/F81)-1)*100,IF(E81+F81&lt;&gt;0,100,0))</f>
        <v>51.995956680534427</v>
      </c>
    </row>
    <row r="82" spans="1:7" s="16" customFormat="1" ht="12" x14ac:dyDescent="0.2">
      <c r="A82" s="79" t="s">
        <v>55</v>
      </c>
      <c r="B82" s="67">
        <v>823853.30039019801</v>
      </c>
      <c r="C82" s="66">
        <v>9992737.9600998498</v>
      </c>
      <c r="D82" s="98">
        <f>IFERROR(((B82/C82)-1)*100,IF(B82+C82&lt;&gt;0,100,0))</f>
        <v>-91.755479792627668</v>
      </c>
      <c r="E82" s="66">
        <v>231024176.57741001</v>
      </c>
      <c r="F82" s="66">
        <v>155426489.08464801</v>
      </c>
      <c r="G82" s="98">
        <f>IFERROR(((E82/F82)-1)*100,IF(E82+F82&lt;&gt;0,100,0))</f>
        <v>48.638869692018936</v>
      </c>
    </row>
    <row r="83" spans="1:7" s="32" customFormat="1" x14ac:dyDescent="0.2">
      <c r="A83" s="79" t="s">
        <v>94</v>
      </c>
      <c r="B83" s="98">
        <f>IFERROR(B81/B80/1000,)</f>
        <v>79.29361562365591</v>
      </c>
      <c r="C83" s="98">
        <f>IFERROR(C81/C80/1000,)</f>
        <v>67.920902700787394</v>
      </c>
      <c r="D83" s="98">
        <f>IFERROR(((B83/C83)-1)*100,IF(B83+C83&lt;&gt;0,100,0))</f>
        <v>16.744054437805154</v>
      </c>
      <c r="E83" s="98">
        <f>IFERROR(E81/E80/1000,)</f>
        <v>86.495091580143978</v>
      </c>
      <c r="F83" s="98">
        <f>IFERROR(F81/F80/1000,)</f>
        <v>75.025182551207322</v>
      </c>
      <c r="G83" s="98">
        <f>IFERROR(((E83/F83)-1)*100,IF(E83+F83&lt;&gt;0,100,0))</f>
        <v>15.288078800885341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7323</v>
      </c>
      <c r="C86" s="64">
        <f>C68+C74+C80</f>
        <v>8989</v>
      </c>
      <c r="D86" s="98">
        <f>IFERROR(((B86/C86)-1)*100,IF(B86+C86&lt;&gt;0,100,0))</f>
        <v>-18.53376348870842</v>
      </c>
      <c r="E86" s="64">
        <f>E68+E74+E80</f>
        <v>332880</v>
      </c>
      <c r="F86" s="64">
        <f>F68+F74+F80</f>
        <v>309098</v>
      </c>
      <c r="G86" s="98">
        <f>IFERROR(((E86/F86)-1)*100,IF(E86+F86&lt;&gt;0,100,0))</f>
        <v>7.6939999611773668</v>
      </c>
    </row>
    <row r="87" spans="1:7" s="62" customFormat="1" ht="12" x14ac:dyDescent="0.2">
      <c r="A87" s="79" t="s">
        <v>54</v>
      </c>
      <c r="B87" s="64">
        <f t="shared" ref="B87:C87" si="1">B69+B75+B81</f>
        <v>549001274.64499998</v>
      </c>
      <c r="C87" s="64">
        <f t="shared" si="1"/>
        <v>726965170.10399997</v>
      </c>
      <c r="D87" s="98">
        <f>IFERROR(((B87/C87)-1)*100,IF(B87+C87&lt;&gt;0,100,0))</f>
        <v>-24.480388164062994</v>
      </c>
      <c r="E87" s="64">
        <f t="shared" ref="E87:F87" si="2">E69+E75+E81</f>
        <v>22198126984.109001</v>
      </c>
      <c r="F87" s="64">
        <f t="shared" si="2"/>
        <v>23951809365.009003</v>
      </c>
      <c r="G87" s="98">
        <f>IFERROR(((E87/F87)-1)*100,IF(E87+F87&lt;&gt;0,100,0))</f>
        <v>-7.3217115006849571</v>
      </c>
    </row>
    <row r="88" spans="1:7" s="62" customFormat="1" ht="12" x14ac:dyDescent="0.2">
      <c r="A88" s="79" t="s">
        <v>55</v>
      </c>
      <c r="B88" s="64">
        <f t="shared" ref="B88:C88" si="3">B70+B76+B82</f>
        <v>522800966.69709021</v>
      </c>
      <c r="C88" s="64">
        <f t="shared" si="3"/>
        <v>709784548.4112798</v>
      </c>
      <c r="D88" s="98">
        <f>IFERROR(((B88/C88)-1)*100,IF(B88+C88&lt;&gt;0,100,0))</f>
        <v>-26.343709810634429</v>
      </c>
      <c r="E88" s="64">
        <f t="shared" ref="E88:F88" si="4">E70+E76+E82</f>
        <v>21132931235.28297</v>
      </c>
      <c r="F88" s="64">
        <f t="shared" si="4"/>
        <v>23409825932.00074</v>
      </c>
      <c r="G88" s="98">
        <f>IFERROR(((E88/F88)-1)*100,IF(E88+F88&lt;&gt;0,100,0))</f>
        <v>-9.7262350575845318</v>
      </c>
    </row>
    <row r="89" spans="1:7" s="63" customFormat="1" x14ac:dyDescent="0.2">
      <c r="A89" s="79" t="s">
        <v>95</v>
      </c>
      <c r="B89" s="98">
        <f>IFERROR((B75/B87)*100,IF(B75+B87&lt;&gt;0,100,0))</f>
        <v>67.406679745742622</v>
      </c>
      <c r="C89" s="98">
        <f>IFERROR((C75/C87)*100,IF(C75+C87&lt;&gt;0,100,0))</f>
        <v>65.627793315977868</v>
      </c>
      <c r="D89" s="98">
        <f>IFERROR(((B89/C89)-1)*100,IF(B89+C89&lt;&gt;0,100,0))</f>
        <v>2.7105687085956953</v>
      </c>
      <c r="E89" s="98">
        <f>IFERROR((E75/E87)*100,IF(E75+E87&lt;&gt;0,100,0))</f>
        <v>63.186064650755881</v>
      </c>
      <c r="F89" s="98">
        <f>IFERROR((F75/F87)*100,IF(F75+F87&lt;&gt;0,100,0))</f>
        <v>70.460636598251654</v>
      </c>
      <c r="G89" s="98">
        <f>IFERROR(((E89/F89)-1)*100,IF(E89+F89&lt;&gt;0,100,0))</f>
        <v>-10.324306305907371</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21416364.039999999</v>
      </c>
      <c r="C95" s="129">
        <v>29707822.787999999</v>
      </c>
      <c r="D95" s="65">
        <f>B95-C95</f>
        <v>-8291458.7479999997</v>
      </c>
      <c r="E95" s="129">
        <v>943713035.99000001</v>
      </c>
      <c r="F95" s="129">
        <v>942914657.39300001</v>
      </c>
      <c r="G95" s="80">
        <f>E95-F95</f>
        <v>798378.59700000286</v>
      </c>
    </row>
    <row r="96" spans="1:7" s="16" customFormat="1" ht="13.5" x14ac:dyDescent="0.2">
      <c r="A96" s="79" t="s">
        <v>88</v>
      </c>
      <c r="B96" s="66">
        <v>21618497.863000002</v>
      </c>
      <c r="C96" s="129">
        <v>39552501.074000001</v>
      </c>
      <c r="D96" s="65">
        <f>B96-C96</f>
        <v>-17934003.210999999</v>
      </c>
      <c r="E96" s="129">
        <v>1008427880.257</v>
      </c>
      <c r="F96" s="129">
        <v>971917205.22500002</v>
      </c>
      <c r="G96" s="80">
        <f>E96-F96</f>
        <v>36510675.031999946</v>
      </c>
    </row>
    <row r="97" spans="1:7" s="28" customFormat="1" ht="12" x14ac:dyDescent="0.2">
      <c r="A97" s="81" t="s">
        <v>16</v>
      </c>
      <c r="B97" s="65">
        <f>B95-B96</f>
        <v>-202133.82300000265</v>
      </c>
      <c r="C97" s="65">
        <f>C95-C96</f>
        <v>-9844678.2860000022</v>
      </c>
      <c r="D97" s="82"/>
      <c r="E97" s="65">
        <f>E95-E96</f>
        <v>-64714844.26699996</v>
      </c>
      <c r="F97" s="82">
        <f>F95-F96</f>
        <v>-29002547.832000017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711.68441053276399</v>
      </c>
      <c r="C104" s="131">
        <v>675.06871821273296</v>
      </c>
      <c r="D104" s="98">
        <f>IFERROR(((B104/C104)-1)*100,IF(B104+C104&lt;&gt;0,100,0))</f>
        <v>5.4239948218860246</v>
      </c>
      <c r="E104" s="84"/>
      <c r="F104" s="130">
        <v>711.68441053276399</v>
      </c>
      <c r="G104" s="130">
        <v>705.06040518761301</v>
      </c>
    </row>
    <row r="105" spans="1:7" s="16" customFormat="1" ht="12" x14ac:dyDescent="0.2">
      <c r="A105" s="79" t="s">
        <v>50</v>
      </c>
      <c r="B105" s="130">
        <v>703.00923719999105</v>
      </c>
      <c r="C105" s="131">
        <v>668.02429794860996</v>
      </c>
      <c r="D105" s="98">
        <f>IFERROR(((B105/C105)-1)*100,IF(B105+C105&lt;&gt;0,100,0))</f>
        <v>5.2370758606856027</v>
      </c>
      <c r="E105" s="84"/>
      <c r="F105" s="130">
        <v>703.00923719999105</v>
      </c>
      <c r="G105" s="130">
        <v>696.54450144244595</v>
      </c>
    </row>
    <row r="106" spans="1:7" s="16" customFormat="1" ht="12" x14ac:dyDescent="0.2">
      <c r="A106" s="79" t="s">
        <v>51</v>
      </c>
      <c r="B106" s="130">
        <v>747.45294220540097</v>
      </c>
      <c r="C106" s="131">
        <v>702.51146664547298</v>
      </c>
      <c r="D106" s="98">
        <f>IFERROR(((B106/C106)-1)*100,IF(B106+C106&lt;&gt;0,100,0))</f>
        <v>6.3972586489621008</v>
      </c>
      <c r="E106" s="84"/>
      <c r="F106" s="130">
        <v>747.45294220540097</v>
      </c>
      <c r="G106" s="130">
        <v>739.99523204244394</v>
      </c>
    </row>
    <row r="107" spans="1:7" s="28" customFormat="1" ht="12" x14ac:dyDescent="0.2">
      <c r="A107" s="81" t="s">
        <v>52</v>
      </c>
      <c r="B107" s="85"/>
      <c r="C107" s="84"/>
      <c r="D107" s="86"/>
      <c r="E107" s="84"/>
      <c r="F107" s="71"/>
      <c r="G107" s="71"/>
    </row>
    <row r="108" spans="1:7" s="16" customFormat="1" ht="12" x14ac:dyDescent="0.2">
      <c r="A108" s="79" t="s">
        <v>56</v>
      </c>
      <c r="B108" s="130">
        <v>580.17556497719704</v>
      </c>
      <c r="C108" s="131">
        <v>516.30366616495201</v>
      </c>
      <c r="D108" s="98">
        <f>IFERROR(((B108/C108)-1)*100,IF(B108+C108&lt;&gt;0,100,0))</f>
        <v>12.370994629319343</v>
      </c>
      <c r="E108" s="84"/>
      <c r="F108" s="130">
        <v>580.46862425141296</v>
      </c>
      <c r="G108" s="130">
        <v>579.48843255728798</v>
      </c>
    </row>
    <row r="109" spans="1:7" s="16" customFormat="1" ht="12" x14ac:dyDescent="0.2">
      <c r="A109" s="79" t="s">
        <v>57</v>
      </c>
      <c r="B109" s="130">
        <v>743.37206315723199</v>
      </c>
      <c r="C109" s="131">
        <v>653.443086954514</v>
      </c>
      <c r="D109" s="98">
        <f>IFERROR(((B109/C109)-1)*100,IF(B109+C109&lt;&gt;0,100,0))</f>
        <v>13.762327278087483</v>
      </c>
      <c r="E109" s="84"/>
      <c r="F109" s="130">
        <v>743.37206315723199</v>
      </c>
      <c r="G109" s="130">
        <v>740.46558040301204</v>
      </c>
    </row>
    <row r="110" spans="1:7" s="16" customFormat="1" ht="12" x14ac:dyDescent="0.2">
      <c r="A110" s="79" t="s">
        <v>59</v>
      </c>
      <c r="B110" s="130">
        <v>814.186168549797</v>
      </c>
      <c r="C110" s="131">
        <v>755.53760536761001</v>
      </c>
      <c r="D110" s="98">
        <f>IFERROR(((B110/C110)-1)*100,IF(B110+C110&lt;&gt;0,100,0))</f>
        <v>7.7624942511830719</v>
      </c>
      <c r="E110" s="84"/>
      <c r="F110" s="130">
        <v>814.186168549797</v>
      </c>
      <c r="G110" s="130">
        <v>807.192791305897</v>
      </c>
    </row>
    <row r="111" spans="1:7" s="16" customFormat="1" ht="12" x14ac:dyDescent="0.2">
      <c r="A111" s="79" t="s">
        <v>58</v>
      </c>
      <c r="B111" s="130">
        <v>728.11003036851503</v>
      </c>
      <c r="C111" s="131">
        <v>727.79447106666805</v>
      </c>
      <c r="D111" s="98">
        <f>IFERROR(((B111/C111)-1)*100,IF(B111+C111&lt;&gt;0,100,0))</f>
        <v>4.3358298859352828E-2</v>
      </c>
      <c r="E111" s="84"/>
      <c r="F111" s="130">
        <v>728.11003036851503</v>
      </c>
      <c r="G111" s="130">
        <v>717.95479155658904</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8</v>
      </c>
      <c r="F119" s="66">
        <v>0</v>
      </c>
      <c r="G119" s="98">
        <f>IFERROR(((E119/F119)-1)*100,IF(E119+F119&lt;&gt;0,100,0))</f>
        <v>100</v>
      </c>
    </row>
    <row r="120" spans="1:7" s="16" customFormat="1" ht="12" x14ac:dyDescent="0.2">
      <c r="A120" s="79" t="s">
        <v>72</v>
      </c>
      <c r="B120" s="67">
        <v>105</v>
      </c>
      <c r="C120" s="66">
        <v>287</v>
      </c>
      <c r="D120" s="98">
        <f>IFERROR(((B120/C120)-1)*100,IF(B120+C120&lt;&gt;0,100,0))</f>
        <v>-63.414634146341463</v>
      </c>
      <c r="E120" s="66">
        <v>10854</v>
      </c>
      <c r="F120" s="66">
        <v>8583</v>
      </c>
      <c r="G120" s="98">
        <f>IFERROR(((E120/F120)-1)*100,IF(E120+F120&lt;&gt;0,100,0))</f>
        <v>26.459279972037741</v>
      </c>
    </row>
    <row r="121" spans="1:7" s="16" customFormat="1" ht="12" x14ac:dyDescent="0.2">
      <c r="A121" s="79" t="s">
        <v>74</v>
      </c>
      <c r="B121" s="67">
        <v>3</v>
      </c>
      <c r="C121" s="66">
        <v>7</v>
      </c>
      <c r="D121" s="98">
        <f>IFERROR(((B121/C121)-1)*100,IF(B121+C121&lt;&gt;0,100,0))</f>
        <v>-57.142857142857139</v>
      </c>
      <c r="E121" s="66">
        <v>312</v>
      </c>
      <c r="F121" s="66">
        <v>295</v>
      </c>
      <c r="G121" s="98">
        <f>IFERROR(((E121/F121)-1)*100,IF(E121+F121&lt;&gt;0,100,0))</f>
        <v>5.7627118644067776</v>
      </c>
    </row>
    <row r="122" spans="1:7" s="28" customFormat="1" ht="12" x14ac:dyDescent="0.2">
      <c r="A122" s="81" t="s">
        <v>34</v>
      </c>
      <c r="B122" s="82">
        <f>SUM(B119:B121)</f>
        <v>108</v>
      </c>
      <c r="C122" s="82">
        <f>SUM(C119:C121)</f>
        <v>294</v>
      </c>
      <c r="D122" s="98">
        <f>IFERROR(((B122/C122)-1)*100,IF(B122+C122&lt;&gt;0,100,0))</f>
        <v>-63.265306122448983</v>
      </c>
      <c r="E122" s="82">
        <f>SUM(E119:E121)</f>
        <v>11174</v>
      </c>
      <c r="F122" s="82">
        <f>SUM(F119:F121)</f>
        <v>8878</v>
      </c>
      <c r="G122" s="98">
        <f>IFERROR(((E122/F122)-1)*100,IF(E122+F122&lt;&gt;0,100,0))</f>
        <v>25.861680558684384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74</v>
      </c>
      <c r="C125" s="66">
        <v>14</v>
      </c>
      <c r="D125" s="98">
        <f>IFERROR(((B125/C125)-1)*100,IF(B125+C125&lt;&gt;0,100,0))</f>
        <v>428.57142857142856</v>
      </c>
      <c r="E125" s="66">
        <v>1135</v>
      </c>
      <c r="F125" s="66">
        <v>879</v>
      </c>
      <c r="G125" s="98">
        <f>IFERROR(((E125/F125)-1)*100,IF(E125+F125&lt;&gt;0,100,0))</f>
        <v>29.124004550625713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74</v>
      </c>
      <c r="C127" s="82">
        <f>SUM(C125:C126)</f>
        <v>14</v>
      </c>
      <c r="D127" s="98">
        <f>IFERROR(((B127/C127)-1)*100,IF(B127+C127&lt;&gt;0,100,0))</f>
        <v>428.57142857142856</v>
      </c>
      <c r="E127" s="82">
        <f>SUM(E125:E126)</f>
        <v>1135</v>
      </c>
      <c r="F127" s="82">
        <f>SUM(F125:F126)</f>
        <v>879</v>
      </c>
      <c r="G127" s="98">
        <f>IFERROR(((E127/F127)-1)*100,IF(E127+F127&lt;&gt;0,100,0))</f>
        <v>29.124004550625713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85</v>
      </c>
      <c r="F130" s="66">
        <v>0</v>
      </c>
      <c r="G130" s="98">
        <f>IFERROR(((E130/F130)-1)*100,IF(E130+F130&lt;&gt;0,100,0))</f>
        <v>100</v>
      </c>
    </row>
    <row r="131" spans="1:7" s="16" customFormat="1" ht="12" x14ac:dyDescent="0.2">
      <c r="A131" s="79" t="s">
        <v>72</v>
      </c>
      <c r="B131" s="67">
        <v>29774</v>
      </c>
      <c r="C131" s="66">
        <v>30929</v>
      </c>
      <c r="D131" s="98">
        <f>IFERROR(((B131/C131)-1)*100,IF(B131+C131&lt;&gt;0,100,0))</f>
        <v>-3.7343593391315544</v>
      </c>
      <c r="E131" s="66">
        <v>9238436</v>
      </c>
      <c r="F131" s="66">
        <v>7671704</v>
      </c>
      <c r="G131" s="98">
        <f>IFERROR(((E131/F131)-1)*100,IF(E131+F131&lt;&gt;0,100,0))</f>
        <v>20.422216498446755</v>
      </c>
    </row>
    <row r="132" spans="1:7" s="16" customFormat="1" ht="12" x14ac:dyDescent="0.2">
      <c r="A132" s="79" t="s">
        <v>74</v>
      </c>
      <c r="B132" s="67">
        <v>10</v>
      </c>
      <c r="C132" s="66">
        <v>10</v>
      </c>
      <c r="D132" s="98">
        <f>IFERROR(((B132/C132)-1)*100,IF(B132+C132&lt;&gt;0,100,0))</f>
        <v>0</v>
      </c>
      <c r="E132" s="66">
        <v>18873</v>
      </c>
      <c r="F132" s="66">
        <v>15588</v>
      </c>
      <c r="G132" s="98">
        <f>IFERROR(((E132/F132)-1)*100,IF(E132+F132&lt;&gt;0,100,0))</f>
        <v>21.073903002309468</v>
      </c>
    </row>
    <row r="133" spans="1:7" s="16" customFormat="1" ht="12" x14ac:dyDescent="0.2">
      <c r="A133" s="81" t="s">
        <v>34</v>
      </c>
      <c r="B133" s="82">
        <f>SUM(B130:B132)</f>
        <v>29784</v>
      </c>
      <c r="C133" s="82">
        <f>SUM(C130:C132)</f>
        <v>30939</v>
      </c>
      <c r="D133" s="98">
        <f>IFERROR(((B133/C133)-1)*100,IF(B133+C133&lt;&gt;0,100,0))</f>
        <v>-3.7331523320081494</v>
      </c>
      <c r="E133" s="82">
        <f>SUM(E130:E132)</f>
        <v>9257394</v>
      </c>
      <c r="F133" s="82">
        <f>SUM(F130:F132)</f>
        <v>7687292</v>
      </c>
      <c r="G133" s="98">
        <f>IFERROR(((E133/F133)-1)*100,IF(E133+F133&lt;&gt;0,100,0))</f>
        <v>20.424643684668141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14417</v>
      </c>
      <c r="C136" s="66">
        <v>7680</v>
      </c>
      <c r="D136" s="98">
        <f>IFERROR(((B136/C136)-1)*100,)</f>
        <v>87.721354166666671</v>
      </c>
      <c r="E136" s="66">
        <v>531059</v>
      </c>
      <c r="F136" s="66">
        <v>620941</v>
      </c>
      <c r="G136" s="98">
        <f>IFERROR(((E136/F136)-1)*100,)</f>
        <v>-14.475127266519683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14417</v>
      </c>
      <c r="C138" s="82">
        <f>SUM(C136:C137)</f>
        <v>7680</v>
      </c>
      <c r="D138" s="98">
        <f>IFERROR(((B138/C138)-1)*100,)</f>
        <v>87.721354166666671</v>
      </c>
      <c r="E138" s="82">
        <f>SUM(E136:E137)</f>
        <v>531059</v>
      </c>
      <c r="F138" s="82">
        <f>SUM(F136:F137)</f>
        <v>620941</v>
      </c>
      <c r="G138" s="98">
        <f>IFERROR(((E138/F138)-1)*100,)</f>
        <v>-14.475127266519683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2048.5237499999998</v>
      </c>
      <c r="F141" s="66">
        <v>0</v>
      </c>
      <c r="G141" s="98">
        <f>IFERROR(((E141/F141)-1)*100,IF(E141+F141&lt;&gt;0,100,0))</f>
        <v>100</v>
      </c>
    </row>
    <row r="142" spans="1:7" s="32" customFormat="1" x14ac:dyDescent="0.2">
      <c r="A142" s="79" t="s">
        <v>72</v>
      </c>
      <c r="B142" s="67">
        <v>2839342.9087100001</v>
      </c>
      <c r="C142" s="66">
        <v>3128639.30651</v>
      </c>
      <c r="D142" s="98">
        <f>IFERROR(((B142/C142)-1)*100,IF(B142+C142&lt;&gt;0,100,0))</f>
        <v>-9.2467162065642654</v>
      </c>
      <c r="E142" s="66">
        <v>855118356.84432995</v>
      </c>
      <c r="F142" s="66">
        <v>761633626.26312006</v>
      </c>
      <c r="G142" s="98">
        <f>IFERROR(((E142/F142)-1)*100,IF(E142+F142&lt;&gt;0,100,0))</f>
        <v>12.274238867299413</v>
      </c>
    </row>
    <row r="143" spans="1:7" s="32" customFormat="1" x14ac:dyDescent="0.2">
      <c r="A143" s="79" t="s">
        <v>74</v>
      </c>
      <c r="B143" s="67">
        <v>71307.06</v>
      </c>
      <c r="C143" s="66">
        <v>59557.91</v>
      </c>
      <c r="D143" s="98">
        <f>IFERROR(((B143/C143)-1)*100,IF(B143+C143&lt;&gt;0,100,0))</f>
        <v>19.727270483467251</v>
      </c>
      <c r="E143" s="66">
        <v>92100553.129999995</v>
      </c>
      <c r="F143" s="66">
        <v>84937878.739999995</v>
      </c>
      <c r="G143" s="98">
        <f>IFERROR(((E143/F143)-1)*100,IF(E143+F143&lt;&gt;0,100,0))</f>
        <v>8.4328387949567087</v>
      </c>
    </row>
    <row r="144" spans="1:7" s="16" customFormat="1" ht="12" x14ac:dyDescent="0.2">
      <c r="A144" s="81" t="s">
        <v>34</v>
      </c>
      <c r="B144" s="82">
        <f>SUM(B141:B143)</f>
        <v>2910649.9687100002</v>
      </c>
      <c r="C144" s="82">
        <f>SUM(C141:C143)</f>
        <v>3188197.2165100002</v>
      </c>
      <c r="D144" s="98">
        <f>IFERROR(((B144/C144)-1)*100,IF(B144+C144&lt;&gt;0,100,0))</f>
        <v>-8.7054604515281682</v>
      </c>
      <c r="E144" s="82">
        <f>SUM(E141:E143)</f>
        <v>947220958.4980799</v>
      </c>
      <c r="F144" s="82">
        <f>SUM(F141:F143)</f>
        <v>846571505.00312006</v>
      </c>
      <c r="G144" s="98">
        <f>IFERROR(((E144/F144)-1)*100,IF(E144+F144&lt;&gt;0,100,0))</f>
        <v>11.889067007350885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45458.662040000003</v>
      </c>
      <c r="C147" s="66">
        <v>7671.2622000000001</v>
      </c>
      <c r="D147" s="98">
        <f>IFERROR(((B147/C147)-1)*100,IF(B147+C147&lt;&gt;0,100,0))</f>
        <v>492.58386501246167</v>
      </c>
      <c r="E147" s="66">
        <v>976936.03807999997</v>
      </c>
      <c r="F147" s="66">
        <v>749007.19423000002</v>
      </c>
      <c r="G147" s="98">
        <f>IFERROR(((E147/F147)-1)*100,IF(E147+F147&lt;&gt;0,100,0))</f>
        <v>30.43079500515573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45458.662040000003</v>
      </c>
      <c r="C149" s="82">
        <f>SUM(C147:C148)</f>
        <v>7671.2622000000001</v>
      </c>
      <c r="D149" s="98">
        <f>IFERROR(((B149/C149)-1)*100,IF(B149+C149&lt;&gt;0,100,0))</f>
        <v>492.58386501246167</v>
      </c>
      <c r="E149" s="82">
        <f>SUM(E147:E148)</f>
        <v>976936.03807999997</v>
      </c>
      <c r="F149" s="82">
        <f>SUM(F147:F148)</f>
        <v>749007.19423000002</v>
      </c>
      <c r="G149" s="98">
        <f>IFERROR(((E149/F149)-1)*100,IF(E149+F149&lt;&gt;0,100,0))</f>
        <v>30.43079500515573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10</v>
      </c>
      <c r="C152" s="66">
        <v>0</v>
      </c>
      <c r="D152" s="98">
        <f>IFERROR(((B152/C152)-1)*100,IF(B152+C152&lt;&gt;0,100,0))</f>
        <v>100</v>
      </c>
      <c r="E152" s="78"/>
      <c r="F152" s="78"/>
      <c r="G152" s="65"/>
    </row>
    <row r="153" spans="1:7" s="16" customFormat="1" ht="12" x14ac:dyDescent="0.2">
      <c r="A153" s="79" t="s">
        <v>72</v>
      </c>
      <c r="B153" s="67">
        <v>962780</v>
      </c>
      <c r="C153" s="66">
        <v>876901</v>
      </c>
      <c r="D153" s="98">
        <f>IFERROR(((B153/C153)-1)*100,IF(B153+C153&lt;&gt;0,100,0))</f>
        <v>9.7934658530438377</v>
      </c>
      <c r="E153" s="78"/>
      <c r="F153" s="78"/>
      <c r="G153" s="65"/>
    </row>
    <row r="154" spans="1:7" s="16" customFormat="1" ht="12" x14ac:dyDescent="0.2">
      <c r="A154" s="79" t="s">
        <v>74</v>
      </c>
      <c r="B154" s="67">
        <v>2485</v>
      </c>
      <c r="C154" s="66">
        <v>2550</v>
      </c>
      <c r="D154" s="98">
        <f>IFERROR(((B154/C154)-1)*100,IF(B154+C154&lt;&gt;0,100,0))</f>
        <v>-2.5490196078431393</v>
      </c>
      <c r="E154" s="78"/>
      <c r="F154" s="78"/>
      <c r="G154" s="65"/>
    </row>
    <row r="155" spans="1:7" s="28" customFormat="1" ht="12" x14ac:dyDescent="0.2">
      <c r="A155" s="81" t="s">
        <v>34</v>
      </c>
      <c r="B155" s="82">
        <f>SUM(B152:B154)</f>
        <v>965275</v>
      </c>
      <c r="C155" s="82">
        <f>SUM(C152:C154)</f>
        <v>879451</v>
      </c>
      <c r="D155" s="98">
        <f>IFERROR(((B155/C155)-1)*100,IF(B155+C155&lt;&gt;0,100,0))</f>
        <v>9.7588154428160259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226041</v>
      </c>
      <c r="C158" s="66">
        <v>130117</v>
      </c>
      <c r="D158" s="98">
        <f>IFERROR(((B158/C158)-1)*100,IF(B158+C158&lt;&gt;0,100,0))</f>
        <v>73.721343098903304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226041</v>
      </c>
      <c r="C160" s="82">
        <f>SUM(C158:C159)</f>
        <v>130117</v>
      </c>
      <c r="D160" s="98">
        <f>IFERROR(((B160/C160)-1)*100,IF(B160+C160&lt;&gt;0,100,0))</f>
        <v>73.721343098903304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8353</v>
      </c>
      <c r="C168" s="113">
        <v>12576</v>
      </c>
      <c r="D168" s="111">
        <f>IFERROR(((B168/C168)-1)*100,IF(B168+C168&lt;&gt;0,100,0))</f>
        <v>-33.579834605597966</v>
      </c>
      <c r="E168" s="113">
        <v>308397</v>
      </c>
      <c r="F168" s="113">
        <v>259638</v>
      </c>
      <c r="G168" s="111">
        <f>IFERROR(((E168/F168)-1)*100,IF(E168+F168&lt;&gt;0,100,0))</f>
        <v>18.77960853187901</v>
      </c>
    </row>
    <row r="169" spans="1:7" x14ac:dyDescent="0.2">
      <c r="A169" s="101" t="s">
        <v>32</v>
      </c>
      <c r="B169" s="112">
        <v>46241</v>
      </c>
      <c r="C169" s="113">
        <v>95688</v>
      </c>
      <c r="D169" s="111">
        <f t="shared" ref="D169:D171" si="5">IFERROR(((B169/C169)-1)*100,IF(B169+C169&lt;&gt;0,100,0))</f>
        <v>-51.675236184265529</v>
      </c>
      <c r="E169" s="113">
        <v>2013625</v>
      </c>
      <c r="F169" s="113">
        <v>2009207</v>
      </c>
      <c r="G169" s="111">
        <f>IFERROR(((E169/F169)-1)*100,IF(E169+F169&lt;&gt;0,100,0))</f>
        <v>0.21988774675780753</v>
      </c>
    </row>
    <row r="170" spans="1:7" x14ac:dyDescent="0.2">
      <c r="A170" s="101" t="s">
        <v>92</v>
      </c>
      <c r="B170" s="112">
        <v>12340046</v>
      </c>
      <c r="C170" s="113">
        <v>20789232</v>
      </c>
      <c r="D170" s="111">
        <f t="shared" si="5"/>
        <v>-40.642126654798986</v>
      </c>
      <c r="E170" s="113">
        <v>534549287</v>
      </c>
      <c r="F170" s="113">
        <v>498418867</v>
      </c>
      <c r="G170" s="111">
        <f>IFERROR(((E170/F170)-1)*100,IF(E170+F170&lt;&gt;0,100,0))</f>
        <v>7.2490072892846591</v>
      </c>
    </row>
    <row r="171" spans="1:7" x14ac:dyDescent="0.2">
      <c r="A171" s="101" t="s">
        <v>93</v>
      </c>
      <c r="B171" s="112">
        <v>155803</v>
      </c>
      <c r="C171" s="113">
        <v>129008</v>
      </c>
      <c r="D171" s="111">
        <f t="shared" si="5"/>
        <v>20.770029765595922</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312</v>
      </c>
      <c r="C174" s="113">
        <v>628</v>
      </c>
      <c r="D174" s="111">
        <f t="shared" ref="D174:D177" si="6">IFERROR(((B174/C174)-1)*100,IF(B174+C174&lt;&gt;0,100,0))</f>
        <v>-50.318471337579616</v>
      </c>
      <c r="E174" s="113">
        <v>13133</v>
      </c>
      <c r="F174" s="113">
        <v>19799</v>
      </c>
      <c r="G174" s="111">
        <f t="shared" ref="G174" si="7">IFERROR(((E174/F174)-1)*100,IF(E174+F174&lt;&gt;0,100,0))</f>
        <v>-33.668367089246928</v>
      </c>
    </row>
    <row r="175" spans="1:7" x14ac:dyDescent="0.2">
      <c r="A175" s="101" t="s">
        <v>32</v>
      </c>
      <c r="B175" s="112">
        <v>6798</v>
      </c>
      <c r="C175" s="113">
        <v>8966</v>
      </c>
      <c r="D175" s="111">
        <f t="shared" si="6"/>
        <v>-24.180236448806603</v>
      </c>
      <c r="E175" s="113">
        <v>162116</v>
      </c>
      <c r="F175" s="113">
        <v>213026</v>
      </c>
      <c r="G175" s="111">
        <f t="shared" ref="G175" si="8">IFERROR(((E175/F175)-1)*100,IF(E175+F175&lt;&gt;0,100,0))</f>
        <v>-23.898491263977164</v>
      </c>
    </row>
    <row r="176" spans="1:7" x14ac:dyDescent="0.2">
      <c r="A176" s="101" t="s">
        <v>92</v>
      </c>
      <c r="B176" s="112">
        <v>72783</v>
      </c>
      <c r="C176" s="113">
        <v>253713</v>
      </c>
      <c r="D176" s="111">
        <f t="shared" si="6"/>
        <v>-71.312861382743492</v>
      </c>
      <c r="E176" s="113">
        <v>1330180</v>
      </c>
      <c r="F176" s="113">
        <v>3832939</v>
      </c>
      <c r="G176" s="111">
        <f t="shared" ref="G176" si="9">IFERROR(((E176/F176)-1)*100,IF(E176+F176&lt;&gt;0,100,0))</f>
        <v>-65.296082196977309</v>
      </c>
    </row>
    <row r="177" spans="1:7" x14ac:dyDescent="0.2">
      <c r="A177" s="101" t="s">
        <v>93</v>
      </c>
      <c r="B177" s="112">
        <v>37780</v>
      </c>
      <c r="C177" s="113">
        <v>39755</v>
      </c>
      <c r="D177" s="111">
        <f t="shared" si="6"/>
        <v>-4.9679285624449783</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2020-08-17T06:00:00+00:00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3A7335FA-3D2F-4B2D-B7FA-9212A7A08A96}"/>
</file>

<file path=customXml/itemProps2.xml><?xml version="1.0" encoding="utf-8"?>
<ds:datastoreItem xmlns:ds="http://schemas.openxmlformats.org/officeDocument/2006/customXml" ds:itemID="{527AC485-D35D-427C-9863-9614CFB7CD32}"/>
</file>

<file path=customXml/itemProps3.xml><?xml version="1.0" encoding="utf-8"?>
<ds:datastoreItem xmlns:ds="http://schemas.openxmlformats.org/officeDocument/2006/customXml" ds:itemID="{83245989-322D-4DD8-B9C8-5B3E62B2D8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2020-08-17T06:24:46Z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