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<sst xmlns="http://schemas.openxmlformats.org/spreadsheetml/2006/main" count="265" uniqueCount="100">
  <si>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</si>
  <si>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</si>
  <si>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</si>
  <si>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</si>
  <si>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</si>
  <si>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</si>
  <si>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</si>
  <si>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</si>
  <si>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</si>
  <si>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</si>
  <si>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</si>
  <si>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</si>
  <si>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</si>
  <si>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</si>
  <si>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</si>
  <si>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</si>
  <si>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</si>
  <si>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</si>
  <si>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</si>
  <si>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</si>
  <si>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</si>
  <si>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</si>
  <si>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</si>
  <si>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</si>
  <si>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</si>
  <si>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</si>
  <si>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</si>
  <si>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</si>
  <si>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</si>
  <si>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</si>
  <si>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</si>
  <si>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</si>
  <si>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</si>
  <si>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</si>
  <si>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</si>
  <si>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</si>
  <si>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</si>
  <si>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</si>
  <si>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</si>
  <si>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</si>
  <si>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</si>
  <si>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</si>
  <si>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</si>
  <si>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</si>
  <si>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</si>
  <si>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</si>
  <si>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</si>
  <si>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</si>
  <si>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</si>
  <si>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</si>
  <si>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</si>
  <si>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</si>
  <si>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</si>
  <si>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</si>
  <si>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</si>
  <si>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</si>
  <si>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</si>
  <si>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</si>
  <si>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</si>
  <si>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</si>
  <si>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</si>
  <si>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</si>
  <si>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</si>
  <si>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</si>
  <si>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</si>
  <si>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</si>
  <si>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</si>
  <si>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</si>
  <si>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</si>
  <si>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</si>
  <si>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</si>
  <si>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</si>
  <si>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</si>
  <si>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</si>
  <si>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</si>
  <si>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</si>
  <si>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</si>
  <si>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</si>
  <si>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</si>
  <si>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</si>
  <si>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</si>
  <si>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</si>
  <si>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</si>
  <si>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</si>
  <si>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</si>
  <si>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</si>
  <si>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</si>
  <si>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</si>
  <si>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</si>
  <si>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</si>
  <si>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</si>
  <si>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</si>
  <si>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</si>
  <si>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</si>
  <si>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</si>
  <si>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</si>
  <si>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</si>
  <si>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21 August 2020</t>
  </si>
  <si>
    <t>21.08.2020</t>
  </si>
  <si>
    <t>23.08.2019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</si>
</sst>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1725981</v>
      </c>
      <c r="C11" s="67">
        <v>1466730</v>
      </c>
      <c r="D11" s="98">
        <f>IFERROR(((B11/C11)-1)*100,IF(B11+C11&lt;&gt;0,100,0))</f>
        <v>17.675441287762574</v>
      </c>
      <c r="E11" s="67">
        <v>62246229</v>
      </c>
      <c r="F11" s="67">
        <v>46935731</v>
      </c>
      <c r="G11" s="98">
        <f>IFERROR(((E11/F11)-1)*100,IF(E11+F11&lt;&gt;0,100,0))</f>
        <v>32.620133262652296</v>
      </c>
    </row>
    <row r="12" spans="1:7" s="16" customFormat="1" ht="12" x14ac:dyDescent="0.2">
      <c r="A12" s="64" t="s">
        <v>9</v>
      </c>
      <c r="B12" s="67">
        <v>1798476.5049999999</v>
      </c>
      <c r="C12" s="67">
        <v>1484026.3540000001</v>
      </c>
      <c r="D12" s="98">
        <f>IFERROR(((B12/C12)-1)*100,IF(B12+C12&lt;&gt;0,100,0))</f>
        <v>21.188986984795811</v>
      </c>
      <c r="E12" s="67">
        <v>76504315.189999998</v>
      </c>
      <c r="F12" s="67">
        <v>49270916.795000002</v>
      </c>
      <c r="G12" s="98">
        <f>IFERROR(((E12/F12)-1)*100,IF(E12+F12&lt;&gt;0,100,0))</f>
        <v>55.272765693216485</v>
      </c>
    </row>
    <row r="13" spans="1:7" s="16" customFormat="1" ht="12" x14ac:dyDescent="0.2">
      <c r="A13" s="64" t="s">
        <v>10</v>
      </c>
      <c r="B13" s="67">
        <v>104388594.48427001</v>
      </c>
      <c r="C13" s="67">
        <v>94372926.711976007</v>
      </c>
      <c r="D13" s="98">
        <f>IFERROR(((B13/C13)-1)*100,IF(B13+C13&lt;&gt;0,100,0))</f>
        <v>10.612861252954019</v>
      </c>
      <c r="E13" s="67">
        <v>3824952667.9693198</v>
      </c>
      <c r="F13" s="67">
        <v>3178871567.0301399</v>
      </c>
      <c r="G13" s="98">
        <f>IFERROR(((E13/F13)-1)*100,IF(E13+F13&lt;&gt;0,100,0))</f>
        <v>20.324227868783673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459</v>
      </c>
      <c r="C16" s="67">
        <v>400</v>
      </c>
      <c r="D16" s="98">
        <f>IFERROR(((B16/C16)-1)*100,IF(B16+C16&lt;&gt;0,100,0))</f>
        <v>14.749999999999996</v>
      </c>
      <c r="E16" s="67">
        <v>16166</v>
      </c>
      <c r="F16" s="67">
        <v>22098</v>
      </c>
      <c r="G16" s="98">
        <f>IFERROR(((E16/F16)-1)*100,IF(E16+F16&lt;&gt;0,100,0))</f>
        <v>-26.844058285817717</v>
      </c>
    </row>
    <row r="17" spans="1:7" s="16" customFormat="1" ht="12" x14ac:dyDescent="0.2">
      <c r="A17" s="64" t="s">
        <v>9</v>
      </c>
      <c r="B17" s="67">
        <v>101771.383</v>
      </c>
      <c r="C17" s="67">
        <v>143341.06099999999</v>
      </c>
      <c r="D17" s="98">
        <f>IFERROR(((B17/C17)-1)*100,IF(B17+C17&lt;&gt;0,100,0))</f>
        <v>-29.000537396608216</v>
      </c>
      <c r="E17" s="67">
        <v>7474887.284</v>
      </c>
      <c r="F17" s="67">
        <v>5099492.8020000001</v>
      </c>
      <c r="G17" s="98">
        <f>IFERROR(((E17/F17)-1)*100,IF(E17+F17&lt;&gt;0,100,0))</f>
        <v>46.580994899500205</v>
      </c>
    </row>
    <row r="18" spans="1:7" s="16" customFormat="1" ht="12" x14ac:dyDescent="0.2">
      <c r="A18" s="64" t="s">
        <v>10</v>
      </c>
      <c r="B18" s="67">
        <v>7626305.8745401604</v>
      </c>
      <c r="C18" s="67">
        <v>5813312.8576160902</v>
      </c>
      <c r="D18" s="98">
        <f>IFERROR(((B18/C18)-1)*100,IF(B18+C18&lt;&gt;0,100,0))</f>
        <v>31.18691633031321</v>
      </c>
      <c r="E18" s="67">
        <v>261700478.694729</v>
      </c>
      <c r="F18" s="67">
        <v>186966853.264236</v>
      </c>
      <c r="G18" s="98">
        <f>IFERROR(((E18/F18)-1)*100,IF(E18+F18&lt;&gt;0,100,0))</f>
        <v>39.971590752973562</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12799957.978809999</v>
      </c>
      <c r="C24" s="66">
        <v>14892240.8972</v>
      </c>
      <c r="D24" s="65">
        <f>B24-C24</f>
        <v>-2092282.9183900002</v>
      </c>
      <c r="E24" s="67">
        <v>623309588.50910997</v>
      </c>
      <c r="F24" s="67">
        <v>583515199.16027999</v>
      </c>
      <c r="G24" s="65">
        <f>E24-F24</f>
        <v>39794389.348829985</v>
      </c>
    </row>
    <row r="25" spans="1:7" s="16" customFormat="1" ht="12" x14ac:dyDescent="0.2">
      <c r="A25" s="68" t="s">
        <v>15</v>
      </c>
      <c r="B25" s="66">
        <v>17883526.803180002</v>
      </c>
      <c r="C25" s="66">
        <v>18351900.293680001</v>
      </c>
      <c r="D25" s="65">
        <f>B25-C25</f>
        <v>-468373.49049999937</v>
      </c>
      <c r="E25" s="67">
        <v>705529079.15655005</v>
      </c>
      <c r="F25" s="67">
        <v>636136109.00589001</v>
      </c>
      <c r="G25" s="65">
        <f>E25-F25</f>
        <v>69392970.150660038</v>
      </c>
    </row>
    <row r="26" spans="1:7" s="28" customFormat="1" ht="12" x14ac:dyDescent="0.2">
      <c r="A26" s="69" t="s">
        <v>16</v>
      </c>
      <c r="B26" s="70">
        <f>B24-B25</f>
        <v>-5083568.8243700024</v>
      </c>
      <c r="C26" s="70">
        <f>C24-C25</f>
        <v>-3459659.3964800015</v>
      </c>
      <c r="D26" s="70"/>
      <c r="E26" s="70">
        <f>E24-E25</f>
        <v>-82219490.647440076</v>
      </c>
      <c r="F26" s="70">
        <f>F24-F25</f>
        <v>-52620909.845610023</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55949.91855473</v>
      </c>
      <c r="C33" s="126">
        <v>53995.822229450001</v>
      </c>
      <c r="D33" s="98">
        <f t="shared" ref="D33:D42" si="0">IFERROR(((B33/C33)-1)*100,IF(B33+C33&lt;&gt;0,100,0))</f>
        <v>3.6189768848713166</v>
      </c>
      <c r="E33" s="64"/>
      <c r="F33" s="126">
        <v>57674.14</v>
      </c>
      <c r="G33" s="126">
        <v>55267.4</v>
      </c>
    </row>
    <row r="34" spans="1:7" s="16" customFormat="1" ht="12" x14ac:dyDescent="0.2">
      <c r="A34" s="64" t="s">
        <v>23</v>
      </c>
      <c r="B34" s="126">
        <v>57699.616404929999</v>
      </c>
      <c r="C34" s="126">
        <v>67381.167141729995</v>
      </c>
      <c r="D34" s="98">
        <f t="shared" si="0"/>
        <v>-14.368333389707777</v>
      </c>
      <c r="E34" s="64"/>
      <c r="F34" s="126">
        <v>59224.9</v>
      </c>
      <c r="G34" s="126">
        <v>56946.59</v>
      </c>
    </row>
    <row r="35" spans="1:7" s="16" customFormat="1" ht="12" x14ac:dyDescent="0.2">
      <c r="A35" s="64" t="s">
        <v>24</v>
      </c>
      <c r="B35" s="126">
        <v>36748.372928750003</v>
      </c>
      <c r="C35" s="126">
        <v>45392.644541080001</v>
      </c>
      <c r="D35" s="98">
        <f t="shared" si="0"/>
        <v>-19.043331138169307</v>
      </c>
      <c r="E35" s="64"/>
      <c r="F35" s="126">
        <v>37238.93</v>
      </c>
      <c r="G35" s="126">
        <v>36389.94</v>
      </c>
    </row>
    <row r="36" spans="1:7" s="16" customFormat="1" ht="12" x14ac:dyDescent="0.2">
      <c r="A36" s="64" t="s">
        <v>25</v>
      </c>
      <c r="B36" s="126">
        <v>51669.18313505</v>
      </c>
      <c r="C36" s="126">
        <v>48247.951418149998</v>
      </c>
      <c r="D36" s="98">
        <f t="shared" si="0"/>
        <v>7.0909367472397955</v>
      </c>
      <c r="E36" s="64"/>
      <c r="F36" s="126">
        <v>53380.34</v>
      </c>
      <c r="G36" s="126">
        <v>51020.66</v>
      </c>
    </row>
    <row r="37" spans="1:7" s="16" customFormat="1" ht="12" x14ac:dyDescent="0.2">
      <c r="A37" s="64" t="s">
        <v>79</v>
      </c>
      <c r="B37" s="126">
        <v>56380.723682060001</v>
      </c>
      <c r="C37" s="126">
        <v>42465.545708099999</v>
      </c>
      <c r="D37" s="98">
        <f t="shared" si="0"/>
        <v>32.768160026978734</v>
      </c>
      <c r="E37" s="64"/>
      <c r="F37" s="126">
        <v>60522.52</v>
      </c>
      <c r="G37" s="126">
        <v>55569.64</v>
      </c>
    </row>
    <row r="38" spans="1:7" s="16" customFormat="1" ht="12" x14ac:dyDescent="0.2">
      <c r="A38" s="64" t="s">
        <v>26</v>
      </c>
      <c r="B38" s="126">
        <v>74311.866620739995</v>
      </c>
      <c r="C38" s="126">
        <v>69723.445937280005</v>
      </c>
      <c r="D38" s="98">
        <f t="shared" si="0"/>
        <v>6.5808862740196705</v>
      </c>
      <c r="E38" s="64"/>
      <c r="F38" s="126">
        <v>75616.509999999995</v>
      </c>
      <c r="G38" s="126">
        <v>72904.23</v>
      </c>
    </row>
    <row r="39" spans="1:7" s="16" customFormat="1" ht="12" x14ac:dyDescent="0.2">
      <c r="A39" s="64" t="s">
        <v>27</v>
      </c>
      <c r="B39" s="126">
        <v>10224.1231047</v>
      </c>
      <c r="C39" s="126">
        <v>14792.83925069</v>
      </c>
      <c r="D39" s="98">
        <f t="shared" si="0"/>
        <v>-30.88464674404473</v>
      </c>
      <c r="E39" s="64"/>
      <c r="F39" s="126">
        <v>10322.43</v>
      </c>
      <c r="G39" s="126">
        <v>9861.36</v>
      </c>
    </row>
    <row r="40" spans="1:7" s="16" customFormat="1" ht="12" x14ac:dyDescent="0.2">
      <c r="A40" s="64" t="s">
        <v>28</v>
      </c>
      <c r="B40" s="126">
        <v>70323.135144219996</v>
      </c>
      <c r="C40" s="126">
        <v>73008.971380140007</v>
      </c>
      <c r="D40" s="98">
        <f t="shared" si="0"/>
        <v>-3.6787756150343687</v>
      </c>
      <c r="E40" s="64"/>
      <c r="F40" s="126">
        <v>71195.34</v>
      </c>
      <c r="G40" s="126">
        <v>68848.92</v>
      </c>
    </row>
    <row r="41" spans="1:7" s="16" customFormat="1" ht="12" x14ac:dyDescent="0.2">
      <c r="A41" s="64" t="s">
        <v>29</v>
      </c>
      <c r="B41" s="126">
        <v>5586.1569734000004</v>
      </c>
      <c r="C41" s="126">
        <v>2579.4821430400002</v>
      </c>
      <c r="D41" s="98">
        <f t="shared" si="0"/>
        <v>116.56118025366675</v>
      </c>
      <c r="E41" s="64"/>
      <c r="F41" s="126">
        <v>6141.51</v>
      </c>
      <c r="G41" s="126">
        <v>5390.29</v>
      </c>
    </row>
    <row r="42" spans="1:7" s="16" customFormat="1" ht="12" x14ac:dyDescent="0.2">
      <c r="A42" s="64" t="s">
        <v>78</v>
      </c>
      <c r="B42" s="126">
        <v>874.58757998999999</v>
      </c>
      <c r="C42" s="126">
        <v>808.24521501000004</v>
      </c>
      <c r="D42" s="98">
        <f t="shared" si="0"/>
        <v>8.2081976791138942</v>
      </c>
      <c r="E42" s="64"/>
      <c r="F42" s="126">
        <v>889.74</v>
      </c>
      <c r="G42" s="126">
        <v>854.69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17131.803454897701</v>
      </c>
      <c r="D48" s="72"/>
      <c r="E48" s="127">
        <v>15804.6345906141</v>
      </c>
      <c r="F48" s="72"/>
      <c r="G48" s="98">
        <f>IFERROR(((C48/E48)-1)*100,IF(C48+E48&lt;&gt;0,100,0))</f>
        <v>8.3973397592612908</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7188</v>
      </c>
      <c r="D54" s="75"/>
      <c r="E54" s="128">
        <v>2726333</v>
      </c>
      <c r="F54" s="128">
        <v>326914212.51999998</v>
      </c>
      <c r="G54" s="128">
        <v>11034323.976</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5295</v>
      </c>
      <c r="C68" s="66">
        <v>4530</v>
      </c>
      <c r="D68" s="98">
        <f>IFERROR(((B68/C68)-1)*100,IF(B68+C68&lt;&gt;0,100,0))</f>
        <v>16.887417218543057</v>
      </c>
      <c r="E68" s="66">
        <v>232449</v>
      </c>
      <c r="F68" s="66">
        <v>192490</v>
      </c>
      <c r="G68" s="98">
        <f>IFERROR(((E68/F68)-1)*100,IF(E68+F68&lt;&gt;0,100,0))</f>
        <v>20.759000467556767</v>
      </c>
    </row>
    <row r="69" spans="1:7" s="16" customFormat="1" ht="12" x14ac:dyDescent="0.2">
      <c r="A69" s="79" t="s">
        <v>54</v>
      </c>
      <c r="B69" s="67">
        <v>178156747.97400001</v>
      </c>
      <c r="C69" s="66">
        <v>155170945.73300001</v>
      </c>
      <c r="D69" s="98">
        <f>IFERROR(((B69/C69)-1)*100,IF(B69+C69&lt;&gt;0,100,0))</f>
        <v>14.813212700624568</v>
      </c>
      <c r="E69" s="66">
        <v>7668388601.4569998</v>
      </c>
      <c r="F69" s="66">
        <v>6779856734.1370001</v>
      </c>
      <c r="G69" s="98">
        <f>IFERROR(((E69/F69)-1)*100,IF(E69+F69&lt;&gt;0,100,0))</f>
        <v>13.105466710619208</v>
      </c>
    </row>
    <row r="70" spans="1:7" s="62" customFormat="1" ht="12" x14ac:dyDescent="0.2">
      <c r="A70" s="79" t="s">
        <v>55</v>
      </c>
      <c r="B70" s="67">
        <v>171143612.71752</v>
      </c>
      <c r="C70" s="66">
        <v>155456181.50477001</v>
      </c>
      <c r="D70" s="98">
        <f>IFERROR(((B70/C70)-1)*100,IF(B70+C70&lt;&gt;0,100,0))</f>
        <v>10.09122381683396</v>
      </c>
      <c r="E70" s="66">
        <v>7384626292.3547697</v>
      </c>
      <c r="F70" s="66">
        <v>6824085249.9582596</v>
      </c>
      <c r="G70" s="98">
        <f>IFERROR(((E70/F70)-1)*100,IF(E70+F70&lt;&gt;0,100,0))</f>
        <v>8.2141565039788755</v>
      </c>
    </row>
    <row r="71" spans="1:7" s="16" customFormat="1" ht="12" x14ac:dyDescent="0.2">
      <c r="A71" s="79" t="s">
        <v>94</v>
      </c>
      <c r="B71" s="98">
        <f>IFERROR(B69/B68/1000,)</f>
        <v>33.646222469121817</v>
      </c>
      <c r="C71" s="98">
        <f>IFERROR(C69/C68/1000,)</f>
        <v>34.254071905739515</v>
      </c>
      <c r="D71" s="98">
        <f>IFERROR(((B71/C71)-1)*100,IF(B71+C71&lt;&gt;0,100,0))</f>
        <v>-1.7745319105138213</v>
      </c>
      <c r="E71" s="98">
        <f>IFERROR(E69/E68/1000,)</f>
        <v>32.989552983480245</v>
      </c>
      <c r="F71" s="98">
        <f>IFERROR(F69/F68/1000,)</f>
        <v>35.221864689786479</v>
      </c>
      <c r="G71" s="98">
        <f>IFERROR(((E71/F71)-1)*100,IF(E71+F71&lt;&gt;0,100,0))</f>
        <v>-6.3378578220293686</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2397</v>
      </c>
      <c r="C74" s="66">
        <v>3424</v>
      </c>
      <c r="D74" s="98">
        <f>IFERROR(((B74/C74)-1)*100,IF(B74+C74&lt;&gt;0,100,0))</f>
        <v>-29.994158878504674</v>
      </c>
      <c r="E74" s="66">
        <v>100550</v>
      </c>
      <c r="F74" s="66">
        <v>118557</v>
      </c>
      <c r="G74" s="98">
        <f>IFERROR(((E74/F74)-1)*100,IF(E74+F74&lt;&gt;0,100,0))</f>
        <v>-15.188474742107172</v>
      </c>
    </row>
    <row r="75" spans="1:7" s="16" customFormat="1" ht="12" x14ac:dyDescent="0.2">
      <c r="A75" s="79" t="s">
        <v>54</v>
      </c>
      <c r="B75" s="67">
        <v>371658757</v>
      </c>
      <c r="C75" s="66">
        <v>476205307.07200003</v>
      </c>
      <c r="D75" s="98">
        <f>IFERROR(((B75/C75)-1)*100,IF(B75+C75&lt;&gt;0,100,0))</f>
        <v>-21.954091758198967</v>
      </c>
      <c r="E75" s="66">
        <v>14396488434.436001</v>
      </c>
      <c r="F75" s="66">
        <v>17352802662.457001</v>
      </c>
      <c r="G75" s="98">
        <f>IFERROR(((E75/F75)-1)*100,IF(E75+F75&lt;&gt;0,100,0))</f>
        <v>-17.036523065043674</v>
      </c>
    </row>
    <row r="76" spans="1:7" s="16" customFormat="1" ht="12" x14ac:dyDescent="0.2">
      <c r="A76" s="79" t="s">
        <v>55</v>
      </c>
      <c r="B76" s="67">
        <v>347738032.28068</v>
      </c>
      <c r="C76" s="66">
        <v>477496208.10510999</v>
      </c>
      <c r="D76" s="98">
        <f>IFERROR(((B76/C76)-1)*100,IF(B76+C76&lt;&gt;0,100,0))</f>
        <v>-27.174702881801039</v>
      </c>
      <c r="E76" s="66">
        <v>14037728266.560499</v>
      </c>
      <c r="F76" s="66">
        <v>17063266582.567699</v>
      </c>
      <c r="G76" s="98">
        <f>IFERROR(((E76/F76)-1)*100,IF(E76+F76&lt;&gt;0,100,0))</f>
        <v>-17.731296064366553</v>
      </c>
    </row>
    <row r="77" spans="1:7" s="16" customFormat="1" ht="12" x14ac:dyDescent="0.2">
      <c r="A77" s="79" t="s">
        <v>94</v>
      </c>
      <c r="B77" s="98">
        <f>IFERROR(B75/B74/1000,)</f>
        <v>155.05162995410933</v>
      </c>
      <c r="C77" s="98">
        <f>IFERROR(C75/C74/1000,)</f>
        <v>139.07865276635513</v>
      </c>
      <c r="D77" s="98">
        <f>IFERROR(((B77/C77)-1)*100,IF(B77+C77&lt;&gt;0,100,0))</f>
        <v>11.484851823081698</v>
      </c>
      <c r="E77" s="98">
        <f>IFERROR(E75/E74/1000,)</f>
        <v>143.17740859707607</v>
      </c>
      <c r="F77" s="98">
        <f>IFERROR(F75/F74/1000,)</f>
        <v>146.36674901066155</v>
      </c>
      <c r="G77" s="98">
        <f>IFERROR(((E77/F77)-1)*100,IF(E77+F77&lt;&gt;0,100,0))</f>
        <v>-2.1790061165826491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130</v>
      </c>
      <c r="C80" s="66">
        <v>195</v>
      </c>
      <c r="D80" s="98">
        <f>IFERROR(((B80/C80)-1)*100,IF(B80+C80&lt;&gt;0,100,0))</f>
        <v>-33.333333333333336</v>
      </c>
      <c r="E80" s="66">
        <v>8058</v>
      </c>
      <c r="F80" s="66">
        <v>6200</v>
      </c>
      <c r="G80" s="98">
        <f>IFERROR(((E80/F80)-1)*100,IF(E80+F80&lt;&gt;0,100,0))</f>
        <v>29.967741935483861</v>
      </c>
    </row>
    <row r="81" spans="1:7" s="16" customFormat="1" ht="12" x14ac:dyDescent="0.2">
      <c r="A81" s="79" t="s">
        <v>54</v>
      </c>
      <c r="B81" s="67">
        <v>11699874.183</v>
      </c>
      <c r="C81" s="66">
        <v>16820970.927999999</v>
      </c>
      <c r="D81" s="98">
        <f>IFERROR(((B81/C81)-1)*100,IF(B81+C81&lt;&gt;0,100,0))</f>
        <v>-30.444715509706278</v>
      </c>
      <c r="E81" s="66">
        <v>698939086.22300005</v>
      </c>
      <c r="F81" s="66">
        <v>467347192.148</v>
      </c>
      <c r="G81" s="98">
        <f>IFERROR(((E81/F81)-1)*100,IF(E81+F81&lt;&gt;0,100,0))</f>
        <v>49.554570556114363</v>
      </c>
    </row>
    <row r="82" spans="1:7" s="16" customFormat="1" ht="12" x14ac:dyDescent="0.2">
      <c r="A82" s="79" t="s">
        <v>55</v>
      </c>
      <c r="B82" s="67">
        <v>5033632.6775602996</v>
      </c>
      <c r="C82" s="66">
        <v>7146990.0159902303</v>
      </c>
      <c r="D82" s="98">
        <f>IFERROR(((B82/C82)-1)*100,IF(B82+C82&lt;&gt;0,100,0))</f>
        <v>-29.569893531425627</v>
      </c>
      <c r="E82" s="66">
        <v>238409876.148164</v>
      </c>
      <c r="F82" s="66">
        <v>162573479.100629</v>
      </c>
      <c r="G82" s="98">
        <f>IFERROR(((E82/F82)-1)*100,IF(E82+F82&lt;&gt;0,100,0))</f>
        <v>46.64745902410943</v>
      </c>
    </row>
    <row r="83" spans="1:7" s="32" customFormat="1" x14ac:dyDescent="0.2">
      <c r="A83" s="79" t="s">
        <v>94</v>
      </c>
      <c r="B83" s="98">
        <f>IFERROR(B81/B80/1000,)</f>
        <v>89.99903217692308</v>
      </c>
      <c r="C83" s="98">
        <f>IFERROR(C81/C80/1000,)</f>
        <v>86.26138937435897</v>
      </c>
      <c r="D83" s="98">
        <f>IFERROR(((B83/C83)-1)*100,IF(B83+C83&lt;&gt;0,100,0))</f>
        <v>4.3329267354405898</v>
      </c>
      <c r="E83" s="98">
        <f>IFERROR(E81/E80/1000,)</f>
        <v>86.738531425043448</v>
      </c>
      <c r="F83" s="98">
        <f>IFERROR(F81/F80/1000,)</f>
        <v>75.378579378709674</v>
      </c>
      <c r="G83" s="98">
        <f>IFERROR(((E83/F83)-1)*100,IF(E83+F83&lt;&gt;0,100,0))</f>
        <v>15.070530832453354</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7822</v>
      </c>
      <c r="C86" s="64">
        <f>C68+C74+C80</f>
        <v>8149</v>
      </c>
      <c r="D86" s="98">
        <f>IFERROR(((B86/C86)-1)*100,IF(B86+C86&lt;&gt;0,100,0))</f>
        <v>-4.0127623021229635</v>
      </c>
      <c r="E86" s="64">
        <f>E68+E74+E80</f>
        <v>341057</v>
      </c>
      <c r="F86" s="64">
        <f>F68+F74+F80</f>
        <v>317247</v>
      </c>
      <c r="G86" s="98">
        <f>IFERROR(((E86/F86)-1)*100,IF(E86+F86&lt;&gt;0,100,0))</f>
        <v>7.5051931145132977</v>
      </c>
    </row>
    <row r="87" spans="1:7" s="62" customFormat="1" ht="12" x14ac:dyDescent="0.2">
      <c r="A87" s="79" t="s">
        <v>54</v>
      </c>
      <c r="B87" s="64">
        <f t="shared" ref="B87:C87" si="1">B69+B75+B81</f>
        <v>561515379.15699995</v>
      </c>
      <c r="C87" s="64">
        <f t="shared" si="1"/>
        <v>648197223.73300004</v>
      </c>
      <c r="D87" s="98">
        <f>IFERROR(((B87/C87)-1)*100,IF(B87+C87&lt;&gt;0,100,0))</f>
        <v>-13.372757766038401</v>
      </c>
      <c r="E87" s="64">
        <f t="shared" ref="E87:F87" si="2">E69+E75+E81</f>
        <v>22763816122.116001</v>
      </c>
      <c r="F87" s="64">
        <f t="shared" si="2"/>
        <v>24600006588.742001</v>
      </c>
      <c r="G87" s="98">
        <f>IFERROR(((E87/F87)-1)*100,IF(E87+F87&lt;&gt;0,100,0))</f>
        <v>-7.4641868895527708</v>
      </c>
    </row>
    <row r="88" spans="1:7" s="62" customFormat="1" ht="12" x14ac:dyDescent="0.2">
      <c r="A88" s="79" t="s">
        <v>55</v>
      </c>
      <c r="B88" s="64">
        <f t="shared" ref="B88:C88" si="3">B70+B76+B82</f>
        <v>523915277.67576027</v>
      </c>
      <c r="C88" s="64">
        <f t="shared" si="3"/>
        <v>640099379.62587023</v>
      </c>
      <c r="D88" s="98">
        <f>IFERROR(((B88/C88)-1)*100,IF(B88+C88&lt;&gt;0,100,0))</f>
        <v>-18.150947438508382</v>
      </c>
      <c r="E88" s="64">
        <f t="shared" ref="E88:F88" si="4">E70+E76+E82</f>
        <v>21660764435.063431</v>
      </c>
      <c r="F88" s="64">
        <f t="shared" si="4"/>
        <v>24049925311.626587</v>
      </c>
      <c r="G88" s="98">
        <f>IFERROR(((E88/F88)-1)*100,IF(E88+F88&lt;&gt;0,100,0))</f>
        <v>-9.9341717099144198</v>
      </c>
    </row>
    <row r="89" spans="1:7" s="63" customFormat="1" x14ac:dyDescent="0.2">
      <c r="A89" s="79" t="s">
        <v>95</v>
      </c>
      <c r="B89" s="98">
        <f>IFERROR((B75/B87)*100,IF(B75+B87&lt;&gt;0,100,0))</f>
        <v>66.18852676091781</v>
      </c>
      <c r="C89" s="98">
        <f>IFERROR((C75/C87)*100,IF(C75+C87&lt;&gt;0,100,0))</f>
        <v>73.466113342712276</v>
      </c>
      <c r="D89" s="98">
        <f>IFERROR(((B89/C89)-1)*100,IF(B89+C89&lt;&gt;0,100,0))</f>
        <v>-9.90604545505931</v>
      </c>
      <c r="E89" s="98">
        <f>IFERROR((E75/E87)*100,IF(E75+E87&lt;&gt;0,100,0))</f>
        <v>63.242860323622139</v>
      </c>
      <c r="F89" s="98">
        <f>IFERROR((F75/F87)*100,IF(F75+F87&lt;&gt;0,100,0))</f>
        <v>70.539829328331862</v>
      </c>
      <c r="G89" s="98">
        <f>IFERROR(((E89/F89)-1)*100,IF(E89+F89&lt;&gt;0,100,0))</f>
        <v>-10.344466486792225</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15925180.014</v>
      </c>
      <c r="C95" s="129">
        <v>25344469.708999999</v>
      </c>
      <c r="D95" s="65">
        <f>B95-C95</f>
        <v>-9419289.6949999984</v>
      </c>
      <c r="E95" s="129">
        <v>959705316.00399995</v>
      </c>
      <c r="F95" s="129">
        <v>968259127.102</v>
      </c>
      <c r="G95" s="80">
        <f>E95-F95</f>
        <v>-8553811.0980000496</v>
      </c>
    </row>
    <row r="96" spans="1:7" s="16" customFormat="1" ht="13.5" x14ac:dyDescent="0.2">
      <c r="A96" s="79" t="s">
        <v>88</v>
      </c>
      <c r="B96" s="66">
        <v>17160043.282000002</v>
      </c>
      <c r="C96" s="129">
        <v>21047126.476</v>
      </c>
      <c r="D96" s="65">
        <f>B96-C96</f>
        <v>-3887083.1939999983</v>
      </c>
      <c r="E96" s="129">
        <v>1025606973.539</v>
      </c>
      <c r="F96" s="129">
        <v>992964331.70099998</v>
      </c>
      <c r="G96" s="80">
        <f>E96-F96</f>
        <v>32642641.838000059</v>
      </c>
    </row>
    <row r="97" spans="1:7" s="28" customFormat="1" ht="12" x14ac:dyDescent="0.2">
      <c r="A97" s="81" t="s">
        <v>16</v>
      </c>
      <c r="B97" s="65">
        <f>B95-B96</f>
        <v>-1234863.2680000011</v>
      </c>
      <c r="C97" s="65">
        <f>C95-C96</f>
        <v>4297343.2329999991</v>
      </c>
      <c r="D97" s="82"/>
      <c r="E97" s="65">
        <f>E95-E96</f>
        <v>-65901657.535000086</v>
      </c>
      <c r="F97" s="82">
        <f>F95-F96</f>
        <v>-24705204.598999977</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1">
        <v>710.50924207565402</v>
      </c>
      <c r="C104" s="130">
        <v>680.03344343527999</v>
      </c>
      <c r="D104" s="98">
        <f>IFERROR(((B104/C104)-1)*100,IF(B104+C104&lt;&gt;0,100,0))</f>
        <v>4.4815146864573885</v>
      </c>
      <c r="E104" s="84"/>
      <c r="F104" s="131">
        <v>710.50924207565402</v>
      </c>
      <c r="G104" s="131">
        <v>707.82210227573603</v>
      </c>
    </row>
    <row r="105" spans="1:7" s="16" customFormat="1" ht="12" x14ac:dyDescent="0.2">
      <c r="A105" s="79" t="s">
        <v>50</v>
      </c>
      <c r="B105" s="131">
        <v>701.92421090121695</v>
      </c>
      <c r="C105" s="130">
        <v>673.01827606305096</v>
      </c>
      <c r="D105" s="98">
        <f>IFERROR(((B105/C105)-1)*100,IF(B105+C105&lt;&gt;0,100,0))</f>
        <v>4.2949702654817568</v>
      </c>
      <c r="E105" s="84"/>
      <c r="F105" s="131">
        <v>701.92421090121695</v>
      </c>
      <c r="G105" s="131">
        <v>699.211466519596</v>
      </c>
    </row>
    <row r="106" spans="1:7" s="16" customFormat="1" ht="12" x14ac:dyDescent="0.2">
      <c r="A106" s="79" t="s">
        <v>51</v>
      </c>
      <c r="B106" s="131">
        <v>745.73457688548399</v>
      </c>
      <c r="C106" s="130">
        <v>707.33494974454004</v>
      </c>
      <c r="D106" s="98">
        <f>IFERROR(((B106/C106)-1)*100,IF(B106+C106&lt;&gt;0,100,0))</f>
        <v>5.4287755970226392</v>
      </c>
      <c r="E106" s="84"/>
      <c r="F106" s="131">
        <v>745.73457688548399</v>
      </c>
      <c r="G106" s="131">
        <v>743.28503326010798</v>
      </c>
    </row>
    <row r="107" spans="1:7" s="28" customFormat="1" ht="12" x14ac:dyDescent="0.2">
      <c r="A107" s="81" t="s">
        <v>52</v>
      </c>
      <c r="B107" s="85"/>
      <c r="C107" s="84"/>
      <c r="D107" s="86"/>
      <c r="E107" s="84"/>
      <c r="F107" s="71"/>
      <c r="G107" s="71"/>
    </row>
    <row r="108" spans="1:7" s="16" customFormat="1" ht="12" x14ac:dyDescent="0.2">
      <c r="A108" s="79" t="s">
        <v>56</v>
      </c>
      <c r="B108" s="131">
        <v>580.491584713718</v>
      </c>
      <c r="C108" s="130">
        <v>517.823307230154</v>
      </c>
      <c r="D108" s="98">
        <f>IFERROR(((B108/C108)-1)*100,IF(B108+C108&lt;&gt;0,100,0))</f>
        <v>12.102251213599802</v>
      </c>
      <c r="E108" s="84"/>
      <c r="F108" s="131">
        <v>580.491584713718</v>
      </c>
      <c r="G108" s="131">
        <v>579.68498589034698</v>
      </c>
    </row>
    <row r="109" spans="1:7" s="16" customFormat="1" ht="12" x14ac:dyDescent="0.2">
      <c r="A109" s="79" t="s">
        <v>57</v>
      </c>
      <c r="B109" s="131">
        <v>744.07286727343796</v>
      </c>
      <c r="C109" s="130">
        <v>656.65131418751798</v>
      </c>
      <c r="D109" s="98">
        <f>IFERROR(((B109/C109)-1)*100,IF(B109+C109&lt;&gt;0,100,0))</f>
        <v>13.313238121526894</v>
      </c>
      <c r="E109" s="84"/>
      <c r="F109" s="131">
        <v>744.07286727343796</v>
      </c>
      <c r="G109" s="131">
        <v>740.19937527007801</v>
      </c>
    </row>
    <row r="110" spans="1:7" s="16" customFormat="1" ht="12" x14ac:dyDescent="0.2">
      <c r="A110" s="79" t="s">
        <v>59</v>
      </c>
      <c r="B110" s="131">
        <v>811.56374769115303</v>
      </c>
      <c r="C110" s="130">
        <v>761.26111345750599</v>
      </c>
      <c r="D110" s="98">
        <f>IFERROR(((B110/C110)-1)*100,IF(B110+C110&lt;&gt;0,100,0))</f>
        <v>6.6078029396749116</v>
      </c>
      <c r="E110" s="84"/>
      <c r="F110" s="131">
        <v>811.56374769115303</v>
      </c>
      <c r="G110" s="131">
        <v>808.96668765673496</v>
      </c>
    </row>
    <row r="111" spans="1:7" s="16" customFormat="1" ht="12" x14ac:dyDescent="0.2">
      <c r="A111" s="79" t="s">
        <v>58</v>
      </c>
      <c r="B111" s="131">
        <v>726.35337566964097</v>
      </c>
      <c r="C111" s="130">
        <v>733.58832241395703</v>
      </c>
      <c r="D111" s="98">
        <f>IFERROR(((B111/C111)-1)*100,IF(B111+C111&lt;&gt;0,100,0))</f>
        <v>-0.98624071884195752</v>
      </c>
      <c r="E111" s="84"/>
      <c r="F111" s="131">
        <v>726.35337566964097</v>
      </c>
      <c r="G111" s="131">
        <v>723.39461694786405</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3</v>
      </c>
      <c r="C119" s="66">
        <v>0</v>
      </c>
      <c r="D119" s="98">
        <f>IFERROR(((B119/C119)-1)*100,IF(B119+C119&lt;&gt;0,100,0))</f>
        <v>100</v>
      </c>
      <c r="E119" s="66">
        <v>11</v>
      </c>
      <c r="F119" s="66">
        <v>0</v>
      </c>
      <c r="G119" s="98">
        <f>IFERROR(((E119/F119)-1)*100,IF(E119+F119&lt;&gt;0,100,0))</f>
        <v>100</v>
      </c>
    </row>
    <row r="120" spans="1:7" s="16" customFormat="1" ht="12" x14ac:dyDescent="0.2">
      <c r="A120" s="79" t="s">
        <v>72</v>
      </c>
      <c r="B120" s="67">
        <v>128</v>
      </c>
      <c r="C120" s="66">
        <v>28</v>
      </c>
      <c r="D120" s="98">
        <f>IFERROR(((B120/C120)-1)*100,IF(B120+C120&lt;&gt;0,100,0))</f>
        <v>357.14285714285711</v>
      </c>
      <c r="E120" s="66">
        <v>10982</v>
      </c>
      <c r="F120" s="66">
        <v>8611</v>
      </c>
      <c r="G120" s="98">
        <f>IFERROR(((E120/F120)-1)*100,IF(E120+F120&lt;&gt;0,100,0))</f>
        <v>27.534548832888174</v>
      </c>
    </row>
    <row r="121" spans="1:7" s="16" customFormat="1" ht="12" x14ac:dyDescent="0.2">
      <c r="A121" s="79" t="s">
        <v>74</v>
      </c>
      <c r="B121" s="67">
        <v>4</v>
      </c>
      <c r="C121" s="66">
        <v>5</v>
      </c>
      <c r="D121" s="98">
        <f>IFERROR(((B121/C121)-1)*100,IF(B121+C121&lt;&gt;0,100,0))</f>
        <v>-19.999999999999996</v>
      </c>
      <c r="E121" s="66">
        <v>316</v>
      </c>
      <c r="F121" s="66">
        <v>300</v>
      </c>
      <c r="G121" s="98">
        <f>IFERROR(((E121/F121)-1)*100,IF(E121+F121&lt;&gt;0,100,0))</f>
        <v>5.3333333333333233</v>
      </c>
    </row>
    <row r="122" spans="1:7" s="28" customFormat="1" ht="12" x14ac:dyDescent="0.2">
      <c r="A122" s="81" t="s">
        <v>34</v>
      </c>
      <c r="B122" s="82">
        <f>SUM(B119:B121)</f>
        <v>135</v>
      </c>
      <c r="C122" s="82">
        <f>SUM(C119:C121)</f>
        <v>33</v>
      </c>
      <c r="D122" s="98">
        <f>IFERROR(((B122/C122)-1)*100,IF(B122+C122&lt;&gt;0,100,0))</f>
        <v>309.09090909090907</v>
      </c>
      <c r="E122" s="82">
        <f>SUM(E119:E121)</f>
        <v>11309</v>
      </c>
      <c r="F122" s="82">
        <f>SUM(F119:F121)</f>
        <v>8911</v>
      </c>
      <c r="G122" s="98">
        <f>IFERROR(((E122/F122)-1)*100,IF(E122+F122&lt;&gt;0,100,0))</f>
        <v>26.910559982044656</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37</v>
      </c>
      <c r="C125" s="66">
        <v>149</v>
      </c>
      <c r="D125" s="98">
        <f>IFERROR(((B125/C125)-1)*100,IF(B125+C125&lt;&gt;0,100,0))</f>
        <v>-75.167785234899327</v>
      </c>
      <c r="E125" s="66">
        <v>1172</v>
      </c>
      <c r="F125" s="66">
        <v>1028</v>
      </c>
      <c r="G125" s="98">
        <f>IFERROR(((E125/F125)-1)*100,IF(E125+F125&lt;&gt;0,100,0))</f>
        <v>14.00778210116731</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37</v>
      </c>
      <c r="C127" s="82">
        <f>SUM(C125:C126)</f>
        <v>149</v>
      </c>
      <c r="D127" s="98">
        <f>IFERROR(((B127/C127)-1)*100,IF(B127+C127&lt;&gt;0,100,0))</f>
        <v>-75.167785234899327</v>
      </c>
      <c r="E127" s="82">
        <f>SUM(E125:E126)</f>
        <v>1172</v>
      </c>
      <c r="F127" s="82">
        <f>SUM(F125:F126)</f>
        <v>1028</v>
      </c>
      <c r="G127" s="98">
        <f>IFERROR(((E127/F127)-1)*100,IF(E127+F127&lt;&gt;0,100,0))</f>
        <v>14.00778210116731</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70000</v>
      </c>
      <c r="C130" s="66">
        <v>0</v>
      </c>
      <c r="D130" s="98">
        <f>IFERROR(((B130/C130)-1)*100,IF(B130+C130&lt;&gt;0,100,0))</f>
        <v>100</v>
      </c>
      <c r="E130" s="66">
        <v>70085</v>
      </c>
      <c r="F130" s="66">
        <v>0</v>
      </c>
      <c r="G130" s="98">
        <f>IFERROR(((E130/F130)-1)*100,IF(E130+F130&lt;&gt;0,100,0))</f>
        <v>100</v>
      </c>
    </row>
    <row r="131" spans="1:7" s="16" customFormat="1" ht="12" x14ac:dyDescent="0.2">
      <c r="A131" s="79" t="s">
        <v>72</v>
      </c>
      <c r="B131" s="67">
        <v>25792</v>
      </c>
      <c r="C131" s="66">
        <v>7412</v>
      </c>
      <c r="D131" s="98">
        <f>IFERROR(((B131/C131)-1)*100,IF(B131+C131&lt;&gt;0,100,0))</f>
        <v>247.9762547220723</v>
      </c>
      <c r="E131" s="66">
        <v>9264228</v>
      </c>
      <c r="F131" s="66">
        <v>7679116</v>
      </c>
      <c r="G131" s="98">
        <f>IFERROR(((E131/F131)-1)*100,IF(E131+F131&lt;&gt;0,100,0))</f>
        <v>20.641855130199893</v>
      </c>
    </row>
    <row r="132" spans="1:7" s="16" customFormat="1" ht="12" x14ac:dyDescent="0.2">
      <c r="A132" s="79" t="s">
        <v>74</v>
      </c>
      <c r="B132" s="67">
        <v>13</v>
      </c>
      <c r="C132" s="66">
        <v>16</v>
      </c>
      <c r="D132" s="98">
        <f>IFERROR(((B132/C132)-1)*100,IF(B132+C132&lt;&gt;0,100,0))</f>
        <v>-18.75</v>
      </c>
      <c r="E132" s="66">
        <v>18886</v>
      </c>
      <c r="F132" s="66">
        <v>15604</v>
      </c>
      <c r="G132" s="98">
        <f>IFERROR(((E132/F132)-1)*100,IF(E132+F132&lt;&gt;0,100,0))</f>
        <v>21.033068443988711</v>
      </c>
    </row>
    <row r="133" spans="1:7" s="16" customFormat="1" ht="12" x14ac:dyDescent="0.2">
      <c r="A133" s="81" t="s">
        <v>34</v>
      </c>
      <c r="B133" s="82">
        <f>SUM(B130:B132)</f>
        <v>95805</v>
      </c>
      <c r="C133" s="82">
        <f>SUM(C130:C132)</f>
        <v>7428</v>
      </c>
      <c r="D133" s="98">
        <f>IFERROR(((B133/C133)-1)*100,IF(B133+C133&lt;&gt;0,100,0))</f>
        <v>1189.7819063004845</v>
      </c>
      <c r="E133" s="82">
        <f>SUM(E130:E132)</f>
        <v>9353199</v>
      </c>
      <c r="F133" s="82">
        <f>SUM(F130:F132)</f>
        <v>7694720</v>
      </c>
      <c r="G133" s="98">
        <f>IFERROR(((E133/F133)-1)*100,IF(E133+F133&lt;&gt;0,100,0))</f>
        <v>21.553467832487726</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12664</v>
      </c>
      <c r="C136" s="66">
        <v>16122</v>
      </c>
      <c r="D136" s="98">
        <f>IFERROR(((B136/C136)-1)*100,)</f>
        <v>-21.448951742959931</v>
      </c>
      <c r="E136" s="66">
        <v>543723</v>
      </c>
      <c r="F136" s="66">
        <v>637063</v>
      </c>
      <c r="G136" s="98">
        <f>IFERROR(((E136/F136)-1)*100,)</f>
        <v>-14.651612163946105</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12664</v>
      </c>
      <c r="C138" s="82">
        <f>SUM(C136:C137)</f>
        <v>16122</v>
      </c>
      <c r="D138" s="98">
        <f>IFERROR(((B138/C138)-1)*100,)</f>
        <v>-21.448951742959931</v>
      </c>
      <c r="E138" s="82">
        <f>SUM(E136:E137)</f>
        <v>543723</v>
      </c>
      <c r="F138" s="82">
        <f>SUM(F136:F137)</f>
        <v>637063</v>
      </c>
      <c r="G138" s="98">
        <f>IFERROR(((E138/F138)-1)*100,)</f>
        <v>-14.651612163946105</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1689790</v>
      </c>
      <c r="C141" s="66">
        <v>0</v>
      </c>
      <c r="D141" s="98">
        <f>IFERROR(((B141/C141)-1)*100,IF(B141+C141&lt;&gt;0,100,0))</f>
        <v>100</v>
      </c>
      <c r="E141" s="66">
        <v>1691838.5237499999</v>
      </c>
      <c r="F141" s="66">
        <v>0</v>
      </c>
      <c r="G141" s="98">
        <f>IFERROR(((E141/F141)-1)*100,IF(E141+F141&lt;&gt;0,100,0))</f>
        <v>100</v>
      </c>
    </row>
    <row r="142" spans="1:7" s="32" customFormat="1" x14ac:dyDescent="0.2">
      <c r="A142" s="79" t="s">
        <v>72</v>
      </c>
      <c r="B142" s="67">
        <v>2403840.5610000002</v>
      </c>
      <c r="C142" s="66">
        <v>741164.97339000006</v>
      </c>
      <c r="D142" s="98">
        <f>IFERROR(((B142/C142)-1)*100,IF(B142+C142&lt;&gt;0,100,0))</f>
        <v>224.33272581745473</v>
      </c>
      <c r="E142" s="66">
        <v>857522197.40532994</v>
      </c>
      <c r="F142" s="66">
        <v>762374791.23651004</v>
      </c>
      <c r="G142" s="98">
        <f>IFERROR(((E142/F142)-1)*100,IF(E142+F142&lt;&gt;0,100,0))</f>
        <v>12.480397733836202</v>
      </c>
    </row>
    <row r="143" spans="1:7" s="32" customFormat="1" x14ac:dyDescent="0.2">
      <c r="A143" s="79" t="s">
        <v>74</v>
      </c>
      <c r="B143" s="67">
        <v>92602.84</v>
      </c>
      <c r="C143" s="66">
        <v>108679.03999999999</v>
      </c>
      <c r="D143" s="98">
        <f>IFERROR(((B143/C143)-1)*100,IF(B143+C143&lt;&gt;0,100,0))</f>
        <v>-14.792364746688968</v>
      </c>
      <c r="E143" s="66">
        <v>92193155.969999999</v>
      </c>
      <c r="F143" s="66">
        <v>85046557.780000001</v>
      </c>
      <c r="G143" s="98">
        <f>IFERROR(((E143/F143)-1)*100,IF(E143+F143&lt;&gt;0,100,0))</f>
        <v>8.4031598415622568</v>
      </c>
    </row>
    <row r="144" spans="1:7" s="16" customFormat="1" ht="12" x14ac:dyDescent="0.2">
      <c r="A144" s="81" t="s">
        <v>34</v>
      </c>
      <c r="B144" s="82">
        <f>SUM(B141:B143)</f>
        <v>4186233.4010000001</v>
      </c>
      <c r="C144" s="82">
        <f>SUM(C141:C143)</f>
        <v>849844.01339000009</v>
      </c>
      <c r="D144" s="98">
        <f>IFERROR(((B144/C144)-1)*100,IF(B144+C144&lt;&gt;0,100,0))</f>
        <v>392.58844388410193</v>
      </c>
      <c r="E144" s="82">
        <f>SUM(E141:E143)</f>
        <v>951407191.89907992</v>
      </c>
      <c r="F144" s="82">
        <f>SUM(F141:F143)</f>
        <v>847421349.01651001</v>
      </c>
      <c r="G144" s="98">
        <f>IFERROR(((E144/F144)-1)*100,IF(E144+F144&lt;&gt;0,100,0))</f>
        <v>12.270854752863203</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25499.040000000001</v>
      </c>
      <c r="C147" s="66">
        <v>28757.376939999998</v>
      </c>
      <c r="D147" s="98">
        <f>IFERROR(((B147/C147)-1)*100,IF(B147+C147&lt;&gt;0,100,0))</f>
        <v>-11.330438609885253</v>
      </c>
      <c r="E147" s="66">
        <v>1002435.07808</v>
      </c>
      <c r="F147" s="66">
        <v>777764.57117000001</v>
      </c>
      <c r="G147" s="98">
        <f>IFERROR(((E147/F147)-1)*100,IF(E147+F147&lt;&gt;0,100,0))</f>
        <v>28.886698525239531</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25499.040000000001</v>
      </c>
      <c r="C149" s="82">
        <f>SUM(C147:C148)</f>
        <v>28757.376939999998</v>
      </c>
      <c r="D149" s="98">
        <f>IFERROR(((B149/C149)-1)*100,IF(B149+C149&lt;&gt;0,100,0))</f>
        <v>-11.330438609885253</v>
      </c>
      <c r="E149" s="82">
        <f>SUM(E147:E148)</f>
        <v>1002435.07808</v>
      </c>
      <c r="F149" s="82">
        <f>SUM(F147:F148)</f>
        <v>777764.57117000001</v>
      </c>
      <c r="G149" s="98">
        <f>IFERROR(((E149/F149)-1)*100,IF(E149+F149&lt;&gt;0,100,0))</f>
        <v>28.886698525239531</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40010</v>
      </c>
      <c r="C152" s="66">
        <v>0</v>
      </c>
      <c r="D152" s="98">
        <f>IFERROR(((B152/C152)-1)*100,IF(B152+C152&lt;&gt;0,100,0))</f>
        <v>100</v>
      </c>
      <c r="E152" s="78"/>
      <c r="F152" s="78"/>
      <c r="G152" s="65"/>
    </row>
    <row r="153" spans="1:7" s="16" customFormat="1" ht="12" x14ac:dyDescent="0.2">
      <c r="A153" s="79" t="s">
        <v>72</v>
      </c>
      <c r="B153" s="67">
        <v>977273</v>
      </c>
      <c r="C153" s="66">
        <v>874482</v>
      </c>
      <c r="D153" s="98">
        <f>IFERROR(((B153/C153)-1)*100,IF(B153+C153&lt;&gt;0,100,0))</f>
        <v>11.754501522043913</v>
      </c>
      <c r="E153" s="78"/>
      <c r="F153" s="78"/>
      <c r="G153" s="65"/>
    </row>
    <row r="154" spans="1:7" s="16" customFormat="1" ht="12" x14ac:dyDescent="0.2">
      <c r="A154" s="79" t="s">
        <v>74</v>
      </c>
      <c r="B154" s="67">
        <v>2481</v>
      </c>
      <c r="C154" s="66">
        <v>2550</v>
      </c>
      <c r="D154" s="98">
        <f>IFERROR(((B154/C154)-1)*100,IF(B154+C154&lt;&gt;0,100,0))</f>
        <v>-2.7058823529411802</v>
      </c>
      <c r="E154" s="78"/>
      <c r="F154" s="78"/>
      <c r="G154" s="65"/>
    </row>
    <row r="155" spans="1:7" s="28" customFormat="1" ht="12" x14ac:dyDescent="0.2">
      <c r="A155" s="81" t="s">
        <v>34</v>
      </c>
      <c r="B155" s="82">
        <f>SUM(B152:B154)</f>
        <v>1019764</v>
      </c>
      <c r="C155" s="82">
        <f>SUM(C152:C154)</f>
        <v>877032</v>
      </c>
      <c r="D155" s="98">
        <f>IFERROR(((B155/C155)-1)*100,IF(B155+C155&lt;&gt;0,100,0))</f>
        <v>16.274434684253247</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221627</v>
      </c>
      <c r="C158" s="66">
        <v>145027</v>
      </c>
      <c r="D158" s="98">
        <f>IFERROR(((B158/C158)-1)*100,IF(B158+C158&lt;&gt;0,100,0))</f>
        <v>52.817751177366979</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221627</v>
      </c>
      <c r="C160" s="82">
        <f>SUM(C158:C159)</f>
        <v>145027</v>
      </c>
      <c r="D160" s="98">
        <f>IFERROR(((B160/C160)-1)*100,IF(B160+C160&lt;&gt;0,100,0))</f>
        <v>52.817751177366979</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10394</v>
      </c>
      <c r="C168" s="113">
        <v>10828</v>
      </c>
      <c r="D168" s="111">
        <f>IFERROR(((B168/C168)-1)*100,IF(B168+C168&lt;&gt;0,100,0))</f>
        <v>-4.0081270779460665</v>
      </c>
      <c r="E168" s="113">
        <v>318791</v>
      </c>
      <c r="F168" s="113">
        <v>270466</v>
      </c>
      <c r="G168" s="111">
        <f>IFERROR(((E168/F168)-1)*100,IF(E168+F168&lt;&gt;0,100,0))</f>
        <v>17.86731049374044</v>
      </c>
    </row>
    <row r="169" spans="1:7" x14ac:dyDescent="0.2">
      <c r="A169" s="101" t="s">
        <v>32</v>
      </c>
      <c r="B169" s="112">
        <v>61482</v>
      </c>
      <c r="C169" s="113">
        <v>76818</v>
      </c>
      <c r="D169" s="111">
        <f t="shared" ref="D169:D171" si="5">IFERROR(((B169/C169)-1)*100,IF(B169+C169&lt;&gt;0,100,0))</f>
        <v>-19.964070920877919</v>
      </c>
      <c r="E169" s="113">
        <v>2075107</v>
      </c>
      <c r="F169" s="113">
        <v>2086025</v>
      </c>
      <c r="G169" s="111">
        <f>IFERROR(((E169/F169)-1)*100,IF(E169+F169&lt;&gt;0,100,0))</f>
        <v>-0.52338778298438582</v>
      </c>
    </row>
    <row r="170" spans="1:7" x14ac:dyDescent="0.2">
      <c r="A170" s="101" t="s">
        <v>92</v>
      </c>
      <c r="B170" s="112">
        <v>18303103</v>
      </c>
      <c r="C170" s="113">
        <v>20562819</v>
      </c>
      <c r="D170" s="111">
        <f t="shared" si="5"/>
        <v>-10.989329819029193</v>
      </c>
      <c r="E170" s="113">
        <v>552852390</v>
      </c>
      <c r="F170" s="113">
        <v>518981685</v>
      </c>
      <c r="G170" s="111">
        <f>IFERROR(((E170/F170)-1)*100,IF(E170+F170&lt;&gt;0,100,0))</f>
        <v>6.5263777083000463</v>
      </c>
    </row>
    <row r="171" spans="1:7" x14ac:dyDescent="0.2">
      <c r="A171" s="101" t="s">
        <v>93</v>
      </c>
      <c r="B171" s="112">
        <v>159898</v>
      </c>
      <c r="C171" s="113">
        <v>130721</v>
      </c>
      <c r="D171" s="111">
        <f t="shared" si="5"/>
        <v>22.320055691128427</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479</v>
      </c>
      <c r="C174" s="113">
        <v>409</v>
      </c>
      <c r="D174" s="111">
        <f t="shared" ref="D174:D177" si="6">IFERROR(((B174/C174)-1)*100,IF(B174+C174&lt;&gt;0,100,0))</f>
        <v>17.114914425427873</v>
      </c>
      <c r="E174" s="113">
        <v>13612</v>
      </c>
      <c r="F174" s="113">
        <v>20208</v>
      </c>
      <c r="G174" s="111">
        <f t="shared" ref="G174" si="7">IFERROR(((E174/F174)-1)*100,IF(E174+F174&lt;&gt;0,100,0))</f>
        <v>-32.64053840063341</v>
      </c>
    </row>
    <row r="175" spans="1:7" x14ac:dyDescent="0.2">
      <c r="A175" s="101" t="s">
        <v>32</v>
      </c>
      <c r="B175" s="112">
        <v>6165</v>
      </c>
      <c r="C175" s="113">
        <v>4512</v>
      </c>
      <c r="D175" s="111">
        <f t="shared" si="6"/>
        <v>36.635638297872333</v>
      </c>
      <c r="E175" s="113">
        <v>168281</v>
      </c>
      <c r="F175" s="113">
        <v>217538</v>
      </c>
      <c r="G175" s="111">
        <f t="shared" ref="G175" si="8">IFERROR(((E175/F175)-1)*100,IF(E175+F175&lt;&gt;0,100,0))</f>
        <v>-22.642940543721103</v>
      </c>
    </row>
    <row r="176" spans="1:7" x14ac:dyDescent="0.2">
      <c r="A176" s="101" t="s">
        <v>92</v>
      </c>
      <c r="B176" s="112">
        <v>74125</v>
      </c>
      <c r="C176" s="113">
        <v>40693</v>
      </c>
      <c r="D176" s="111">
        <f t="shared" si="6"/>
        <v>82.15663627650946</v>
      </c>
      <c r="E176" s="113">
        <v>1404305</v>
      </c>
      <c r="F176" s="113">
        <v>3873632</v>
      </c>
      <c r="G176" s="111">
        <f t="shared" ref="G176" si="9">IFERROR(((E176/F176)-1)*100,IF(E176+F176&lt;&gt;0,100,0))</f>
        <v>-63.747072514890426</v>
      </c>
    </row>
    <row r="177" spans="1:7" x14ac:dyDescent="0.2">
      <c r="A177" s="101" t="s">
        <v>93</v>
      </c>
      <c r="B177" s="112">
        <v>39978</v>
      </c>
      <c r="C177" s="113">
        <v>42232</v>
      </c>
      <c r="D177" s="111">
        <f t="shared" si="6"/>
        <v>-5.3371850729304837</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2020-08-24T06:00:00+00:00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D0A3F7B6-E2E6-463E-ACBD-BA35877D5130}"/>
</file>

<file path=customXml/itemProps2.xml><?xml version="1.0" encoding="utf-8"?>
<ds:datastoreItem xmlns:ds="http://schemas.openxmlformats.org/officeDocument/2006/customXml" ds:itemID="{6957DAD5-E612-45D0-8C77-1C117FA7C269}"/>
</file>

<file path=customXml/itemProps3.xml><?xml version="1.0" encoding="utf-8"?>
<ds:datastoreItem xmlns:ds="http://schemas.openxmlformats.org/officeDocument/2006/customXml" ds:itemID="{B50EE1E4-3777-4342-AE86-4AB79CB13C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2020-08-24T06:24:55Z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