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<sst xmlns="http://schemas.openxmlformats.org/spreadsheetml/2006/main" count="265" uniqueCount="100">
  <si>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</si>
  <si>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</si>
  <si>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</si>
  <si>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</si>
  <si>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</si>
  <si>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</si>
  <si>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</si>
  <si>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</si>
  <si>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</si>
  <si>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</si>
  <si>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</si>
  <si>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</si>
  <si>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</si>
  <si>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</si>
  <si>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</si>
  <si>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</si>
  <si>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</si>
  <si>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</si>
  <si>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</si>
  <si>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</si>
  <si>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</si>
  <si>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</si>
  <si>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</si>
  <si>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</si>
  <si>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</si>
  <si>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</si>
  <si>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</si>
  <si>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</si>
  <si>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</si>
  <si>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</si>
  <si>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</si>
  <si>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</si>
  <si>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</si>
  <si>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</si>
  <si>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</si>
  <si>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</si>
  <si>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</si>
  <si>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</si>
  <si>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</si>
  <si>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</si>
  <si>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</si>
  <si>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</si>
  <si>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</si>
  <si>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</si>
  <si>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</si>
  <si>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</si>
  <si>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</si>
  <si>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</si>
  <si>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</si>
  <si>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</si>
  <si>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</si>
  <si>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</si>
  <si>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</si>
  <si>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</si>
  <si>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</si>
  <si>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</si>
  <si>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</si>
  <si>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</si>
  <si>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</si>
  <si>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</si>
  <si>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</si>
  <si>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</si>
  <si>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</si>
  <si>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</si>
  <si>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</si>
  <si>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</si>
  <si>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</si>
  <si>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</si>
  <si>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</si>
  <si>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</si>
  <si>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</si>
  <si>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</si>
  <si>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</si>
  <si>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</si>
  <si>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</si>
  <si>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</si>
  <si>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</si>
  <si>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</si>
  <si>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</si>
  <si>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</si>
  <si>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</si>
  <si>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</si>
  <si>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</si>
  <si>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</si>
  <si>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</si>
  <si>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</si>
  <si>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</si>
  <si>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</si>
  <si>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</si>
  <si>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</si>
  <si>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</si>
  <si>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</si>
  <si>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</si>
  <si>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</si>
  <si>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</si>
  <si>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</si>
  <si>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</si>
  <si>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28 August 2020</t>
  </si>
  <si>
    <t>28.08.2020</t>
  </si>
  <si>
    <t>30.08.2019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</si>
</sst>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1681242</v>
      </c>
      <c r="C11" s="67">
        <v>1475367</v>
      </c>
      <c r="D11" s="98">
        <f>IFERROR(((B11/C11)-1)*100,IF(B11+C11&lt;&gt;0,100,0))</f>
        <v>13.954155135637446</v>
      </c>
      <c r="E11" s="67">
        <v>63927471</v>
      </c>
      <c r="F11" s="67">
        <v>48411098</v>
      </c>
      <c r="G11" s="98">
        <f>IFERROR(((E11/F11)-1)*100,IF(E11+F11&lt;&gt;0,100,0))</f>
        <v>32.051272623479846</v>
      </c>
    </row>
    <row r="12" spans="1:7" s="16" customFormat="1" ht="12" x14ac:dyDescent="0.2">
      <c r="A12" s="64" t="s">
        <v>9</v>
      </c>
      <c r="B12" s="67">
        <v>2117209.4670000002</v>
      </c>
      <c r="C12" s="67">
        <v>1731407.787</v>
      </c>
      <c r="D12" s="98">
        <f>IFERROR(((B12/C12)-1)*100,IF(B12+C12&lt;&gt;0,100,0))</f>
        <v>22.282542731800724</v>
      </c>
      <c r="E12" s="67">
        <v>78621524.657000005</v>
      </c>
      <c r="F12" s="67">
        <v>51002324.582000002</v>
      </c>
      <c r="G12" s="98">
        <f>IFERROR(((E12/F12)-1)*100,IF(E12+F12&lt;&gt;0,100,0))</f>
        <v>54.152825976774224</v>
      </c>
    </row>
    <row r="13" spans="1:7" s="16" customFormat="1" ht="12" x14ac:dyDescent="0.2">
      <c r="A13" s="64" t="s">
        <v>10</v>
      </c>
      <c r="B13" s="67">
        <v>98900398.675302595</v>
      </c>
      <c r="C13" s="67">
        <v>101948184.92077599</v>
      </c>
      <c r="D13" s="98">
        <f>IFERROR(((B13/C13)-1)*100,IF(B13+C13&lt;&gt;0,100,0))</f>
        <v>-2.9895443924203624</v>
      </c>
      <c r="E13" s="67">
        <v>3923853066.64463</v>
      </c>
      <c r="F13" s="67">
        <v>3280819751.9509101</v>
      </c>
      <c r="G13" s="98">
        <f>IFERROR(((E13/F13)-1)*100,IF(E13+F13&lt;&gt;0,100,0))</f>
        <v>19.59977576675298</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374</v>
      </c>
      <c r="C16" s="67">
        <v>453</v>
      </c>
      <c r="D16" s="98">
        <f>IFERROR(((B16/C16)-1)*100,IF(B16+C16&lt;&gt;0,100,0))</f>
        <v>-17.439293598233995</v>
      </c>
      <c r="E16" s="67">
        <v>16540</v>
      </c>
      <c r="F16" s="67">
        <v>22551</v>
      </c>
      <c r="G16" s="98">
        <f>IFERROR(((E16/F16)-1)*100,IF(E16+F16&lt;&gt;0,100,0))</f>
        <v>-26.655137244468097</v>
      </c>
    </row>
    <row r="17" spans="1:7" s="16" customFormat="1" ht="12" x14ac:dyDescent="0.2">
      <c r="A17" s="64" t="s">
        <v>9</v>
      </c>
      <c r="B17" s="67">
        <v>147740.91699999999</v>
      </c>
      <c r="C17" s="67">
        <v>138797.628</v>
      </c>
      <c r="D17" s="98">
        <f>IFERROR(((B17/C17)-1)*100,IF(B17+C17&lt;&gt;0,100,0))</f>
        <v>6.443401900211132</v>
      </c>
      <c r="E17" s="67">
        <v>7622628.2010000004</v>
      </c>
      <c r="F17" s="67">
        <v>5238290.43</v>
      </c>
      <c r="G17" s="98">
        <f>IFERROR(((E17/F17)-1)*100,IF(E17+F17&lt;&gt;0,100,0))</f>
        <v>45.517479468964851</v>
      </c>
    </row>
    <row r="18" spans="1:7" s="16" customFormat="1" ht="12" x14ac:dyDescent="0.2">
      <c r="A18" s="64" t="s">
        <v>10</v>
      </c>
      <c r="B18" s="67">
        <v>7052112.4993925998</v>
      </c>
      <c r="C18" s="67">
        <v>5161011.3278460996</v>
      </c>
      <c r="D18" s="98">
        <f>IFERROR(((B18/C18)-1)*100,IF(B18+C18&lt;&gt;0,100,0))</f>
        <v>36.642065894006357</v>
      </c>
      <c r="E18" s="67">
        <v>268752591.19412202</v>
      </c>
      <c r="F18" s="67">
        <v>192127864.59208199</v>
      </c>
      <c r="G18" s="98">
        <f>IFERROR(((E18/F18)-1)*100,IF(E18+F18&lt;&gt;0,100,0))</f>
        <v>39.882151797568</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15420451.36616</v>
      </c>
      <c r="C24" s="66">
        <v>17252634.449189998</v>
      </c>
      <c r="D24" s="65">
        <f>B24-C24</f>
        <v>-1832183.0830299985</v>
      </c>
      <c r="E24" s="67">
        <v>638774437.03661001</v>
      </c>
      <c r="F24" s="67">
        <v>600767833.60947001</v>
      </c>
      <c r="G24" s="65">
        <f>E24-F24</f>
        <v>38006603.427139997</v>
      </c>
    </row>
    <row r="25" spans="1:7" s="16" customFormat="1" ht="12" x14ac:dyDescent="0.2">
      <c r="A25" s="68" t="s">
        <v>15</v>
      </c>
      <c r="B25" s="66">
        <v>16407631.702330001</v>
      </c>
      <c r="C25" s="66">
        <v>27714495.28582</v>
      </c>
      <c r="D25" s="65">
        <f>B25-C25</f>
        <v>-11306863.583489999</v>
      </c>
      <c r="E25" s="67">
        <v>721916519.50533998</v>
      </c>
      <c r="F25" s="67">
        <v>663850604.29171002</v>
      </c>
      <c r="G25" s="65">
        <f>E25-F25</f>
        <v>58065915.213629961</v>
      </c>
    </row>
    <row r="26" spans="1:7" s="28" customFormat="1" ht="12" x14ac:dyDescent="0.2">
      <c r="A26" s="69" t="s">
        <v>16</v>
      </c>
      <c r="B26" s="70">
        <f>B24-B25</f>
        <v>-987180.33617000096</v>
      </c>
      <c r="C26" s="70">
        <f>C24-C25</f>
        <v>-10461860.836630002</v>
      </c>
      <c r="D26" s="70"/>
      <c r="E26" s="70">
        <f>E24-E25</f>
        <v>-83142082.468729973</v>
      </c>
      <c r="F26" s="70">
        <f>F24-F25</f>
        <v>-63082770.682240009</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56057.096326120001</v>
      </c>
      <c r="C33" s="126">
        <v>55259.566770409998</v>
      </c>
      <c r="D33" s="98">
        <f t="shared" ref="D33:D42" si="0">IFERROR(((B33/C33)-1)*100,IF(B33+C33&lt;&gt;0,100,0))</f>
        <v>1.4432425050010744</v>
      </c>
      <c r="E33" s="64"/>
      <c r="F33" s="126">
        <v>57368.38</v>
      </c>
      <c r="G33" s="126">
        <v>55820.959999999999</v>
      </c>
    </row>
    <row r="34" spans="1:7" s="16" customFormat="1" ht="12" x14ac:dyDescent="0.2">
      <c r="A34" s="64" t="s">
        <v>23</v>
      </c>
      <c r="B34" s="126">
        <v>57530.411273940001</v>
      </c>
      <c r="C34" s="126">
        <v>69958.503073250002</v>
      </c>
      <c r="D34" s="98">
        <f t="shared" si="0"/>
        <v>-17.764948152617244</v>
      </c>
      <c r="E34" s="64"/>
      <c r="F34" s="126">
        <v>59526.6</v>
      </c>
      <c r="G34" s="126">
        <v>57324.88</v>
      </c>
    </row>
    <row r="35" spans="1:7" s="16" customFormat="1" ht="12" x14ac:dyDescent="0.2">
      <c r="A35" s="64" t="s">
        <v>24</v>
      </c>
      <c r="B35" s="126">
        <v>36832.114451549998</v>
      </c>
      <c r="C35" s="126">
        <v>45326.740590579997</v>
      </c>
      <c r="D35" s="98">
        <f t="shared" si="0"/>
        <v>-18.740871345148935</v>
      </c>
      <c r="E35" s="64"/>
      <c r="F35" s="126">
        <v>37332.980000000003</v>
      </c>
      <c r="G35" s="126">
        <v>36717.57</v>
      </c>
    </row>
    <row r="36" spans="1:7" s="16" customFormat="1" ht="12" x14ac:dyDescent="0.2">
      <c r="A36" s="64" t="s">
        <v>25</v>
      </c>
      <c r="B36" s="126">
        <v>51750.454237279999</v>
      </c>
      <c r="C36" s="126">
        <v>49320.232600119998</v>
      </c>
      <c r="D36" s="98">
        <f t="shared" si="0"/>
        <v>4.9274334467637626</v>
      </c>
      <c r="E36" s="64"/>
      <c r="F36" s="126">
        <v>53075.7</v>
      </c>
      <c r="G36" s="126">
        <v>51501.86</v>
      </c>
    </row>
    <row r="37" spans="1:7" s="16" customFormat="1" ht="12" x14ac:dyDescent="0.2">
      <c r="A37" s="64" t="s">
        <v>79</v>
      </c>
      <c r="B37" s="126">
        <v>55723.458278029997</v>
      </c>
      <c r="C37" s="126">
        <v>44351.901726969998</v>
      </c>
      <c r="D37" s="98">
        <f t="shared" si="0"/>
        <v>25.63938886107573</v>
      </c>
      <c r="E37" s="64"/>
      <c r="F37" s="126">
        <v>57827.42</v>
      </c>
      <c r="G37" s="126">
        <v>54801.16</v>
      </c>
    </row>
    <row r="38" spans="1:7" s="16" customFormat="1" ht="12" x14ac:dyDescent="0.2">
      <c r="A38" s="64" t="s">
        <v>26</v>
      </c>
      <c r="B38" s="126">
        <v>75432.609968620003</v>
      </c>
      <c r="C38" s="126">
        <v>70645.446027099999</v>
      </c>
      <c r="D38" s="98">
        <f t="shared" si="0"/>
        <v>6.7763234726887056</v>
      </c>
      <c r="E38" s="64"/>
      <c r="F38" s="126">
        <v>77700.02</v>
      </c>
      <c r="G38" s="126">
        <v>74293.149999999994</v>
      </c>
    </row>
    <row r="39" spans="1:7" s="16" customFormat="1" ht="12" x14ac:dyDescent="0.2">
      <c r="A39" s="64" t="s">
        <v>27</v>
      </c>
      <c r="B39" s="126">
        <v>10114.943224070001</v>
      </c>
      <c r="C39" s="126">
        <v>15132.84449089</v>
      </c>
      <c r="D39" s="98">
        <f t="shared" si="0"/>
        <v>-33.159009000857608</v>
      </c>
      <c r="E39" s="64"/>
      <c r="F39" s="126">
        <v>10565.22</v>
      </c>
      <c r="G39" s="126">
        <v>10063.48</v>
      </c>
    </row>
    <row r="40" spans="1:7" s="16" customFormat="1" ht="12" x14ac:dyDescent="0.2">
      <c r="A40" s="64" t="s">
        <v>28</v>
      </c>
      <c r="B40" s="126">
        <v>71014.227730800005</v>
      </c>
      <c r="C40" s="126">
        <v>74120.607825059997</v>
      </c>
      <c r="D40" s="98">
        <f t="shared" si="0"/>
        <v>-4.190980329777771</v>
      </c>
      <c r="E40" s="64"/>
      <c r="F40" s="126">
        <v>73073.86</v>
      </c>
      <c r="G40" s="126">
        <v>70311.350000000006</v>
      </c>
    </row>
    <row r="41" spans="1:7" s="16" customFormat="1" ht="12" x14ac:dyDescent="0.2">
      <c r="A41" s="64" t="s">
        <v>29</v>
      </c>
      <c r="B41" s="126">
        <v>5760.4668914100002</v>
      </c>
      <c r="C41" s="126">
        <v>2652.1297607800002</v>
      </c>
      <c r="D41" s="98">
        <f t="shared" si="0"/>
        <v>117.20154785020127</v>
      </c>
      <c r="E41" s="64"/>
      <c r="F41" s="126">
        <v>5794.15</v>
      </c>
      <c r="G41" s="126">
        <v>5317.14</v>
      </c>
    </row>
    <row r="42" spans="1:7" s="16" customFormat="1" ht="12" x14ac:dyDescent="0.2">
      <c r="A42" s="64" t="s">
        <v>78</v>
      </c>
      <c r="B42" s="126">
        <v>871.91489219000005</v>
      </c>
      <c r="C42" s="126">
        <v>821.59498885999994</v>
      </c>
      <c r="D42" s="98">
        <f t="shared" si="0"/>
        <v>6.1246604485527989</v>
      </c>
      <c r="E42" s="64"/>
      <c r="F42" s="126">
        <v>890.44</v>
      </c>
      <c r="G42" s="126">
        <v>867.35</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17282.6724984826</v>
      </c>
      <c r="D48" s="72"/>
      <c r="E48" s="127">
        <v>16036.3314608661</v>
      </c>
      <c r="F48" s="72"/>
      <c r="G48" s="98">
        <f>IFERROR(((C48/E48)-1)*100,IF(C48+E48&lt;&gt;0,100,0))</f>
        <v>7.7719835154192118</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3838</v>
      </c>
      <c r="D54" s="75"/>
      <c r="E54" s="128">
        <v>684404</v>
      </c>
      <c r="F54" s="128">
        <v>84103368.770600006</v>
      </c>
      <c r="G54" s="128">
        <v>10476569.784</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5899</v>
      </c>
      <c r="C68" s="66">
        <v>5467</v>
      </c>
      <c r="D68" s="98">
        <f>IFERROR(((B68/C68)-1)*100,IF(B68+C68&lt;&gt;0,100,0))</f>
        <v>7.9019571977318348</v>
      </c>
      <c r="E68" s="66">
        <v>238618</v>
      </c>
      <c r="F68" s="66">
        <v>197957</v>
      </c>
      <c r="G68" s="98">
        <f>IFERROR(((E68/F68)-1)*100,IF(E68+F68&lt;&gt;0,100,0))</f>
        <v>20.540319362285754</v>
      </c>
    </row>
    <row r="69" spans="1:7" s="16" customFormat="1" ht="12" x14ac:dyDescent="0.2">
      <c r="A69" s="79" t="s">
        <v>54</v>
      </c>
      <c r="B69" s="67">
        <v>173507227.93799999</v>
      </c>
      <c r="C69" s="66">
        <v>149820754.051</v>
      </c>
      <c r="D69" s="98">
        <f>IFERROR(((B69/C69)-1)*100,IF(B69+C69&lt;&gt;0,100,0))</f>
        <v>15.809874964944415</v>
      </c>
      <c r="E69" s="66">
        <v>7846123641.4350004</v>
      </c>
      <c r="F69" s="66">
        <v>6929677488.1879997</v>
      </c>
      <c r="G69" s="98">
        <f>IFERROR(((E69/F69)-1)*100,IF(E69+F69&lt;&gt;0,100,0))</f>
        <v>13.224946684880079</v>
      </c>
    </row>
    <row r="70" spans="1:7" s="62" customFormat="1" ht="12" x14ac:dyDescent="0.2">
      <c r="A70" s="79" t="s">
        <v>55</v>
      </c>
      <c r="B70" s="67">
        <v>168033447.78665999</v>
      </c>
      <c r="C70" s="66">
        <v>151917340.00560999</v>
      </c>
      <c r="D70" s="98">
        <f>IFERROR(((B70/C70)-1)*100,IF(B70+C70&lt;&gt;0,100,0))</f>
        <v>10.608471541467779</v>
      </c>
      <c r="E70" s="66">
        <v>7556765682.0000696</v>
      </c>
      <c r="F70" s="66">
        <v>6976002589.9638596</v>
      </c>
      <c r="G70" s="98">
        <f>IFERROR(((E70/F70)-1)*100,IF(E70+F70&lt;&gt;0,100,0))</f>
        <v>8.3251559119506879</v>
      </c>
    </row>
    <row r="71" spans="1:7" s="16" customFormat="1" ht="12" x14ac:dyDescent="0.2">
      <c r="A71" s="79" t="s">
        <v>94</v>
      </c>
      <c r="B71" s="98">
        <f>IFERROR(B69/B68/1000,)</f>
        <v>29.412989987794539</v>
      </c>
      <c r="C71" s="98">
        <f>IFERROR(C69/C68/1000,)</f>
        <v>27.404564487104444</v>
      </c>
      <c r="D71" s="98">
        <f>IFERROR(((B71/C71)-1)*100,IF(B71+C71&lt;&gt;0,100,0))</f>
        <v>7.3287991919564588</v>
      </c>
      <c r="E71" s="98">
        <f>IFERROR(E69/E68/1000,)</f>
        <v>32.88152461857446</v>
      </c>
      <c r="F71" s="98">
        <f>IFERROR(F69/F68/1000,)</f>
        <v>35.005973459832184</v>
      </c>
      <c r="G71" s="98">
        <f>IFERROR(((E71/F71)-1)*100,IF(E71+F71&lt;&gt;0,100,0))</f>
        <v>-6.0688180652808787</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2673</v>
      </c>
      <c r="C74" s="66">
        <v>3285</v>
      </c>
      <c r="D74" s="98">
        <f>IFERROR(((B74/C74)-1)*100,IF(B74+C74&lt;&gt;0,100,0))</f>
        <v>-18.63013698630137</v>
      </c>
      <c r="E74" s="66">
        <v>103222</v>
      </c>
      <c r="F74" s="66">
        <v>121842</v>
      </c>
      <c r="G74" s="98">
        <f>IFERROR(((E74/F74)-1)*100,IF(E74+F74&lt;&gt;0,100,0))</f>
        <v>-15.282086636791913</v>
      </c>
    </row>
    <row r="75" spans="1:7" s="16" customFormat="1" ht="12" x14ac:dyDescent="0.2">
      <c r="A75" s="79" t="s">
        <v>54</v>
      </c>
      <c r="B75" s="67">
        <v>407380305.89999998</v>
      </c>
      <c r="C75" s="66">
        <v>449667735.39999998</v>
      </c>
      <c r="D75" s="98">
        <f>IFERROR(((B75/C75)-1)*100,IF(B75+C75&lt;&gt;0,100,0))</f>
        <v>-9.4041502582753456</v>
      </c>
      <c r="E75" s="66">
        <v>14803318740.336</v>
      </c>
      <c r="F75" s="66">
        <v>17802470397.856998</v>
      </c>
      <c r="G75" s="98">
        <f>IFERROR(((E75/F75)-1)*100,IF(E75+F75&lt;&gt;0,100,0))</f>
        <v>-16.846828504666554</v>
      </c>
    </row>
    <row r="76" spans="1:7" s="16" customFormat="1" ht="12" x14ac:dyDescent="0.2">
      <c r="A76" s="79" t="s">
        <v>55</v>
      </c>
      <c r="B76" s="67">
        <v>391114528.34252</v>
      </c>
      <c r="C76" s="66">
        <v>447038598.98196</v>
      </c>
      <c r="D76" s="98">
        <f>IFERROR(((B76/C76)-1)*100,IF(B76+C76&lt;&gt;0,100,0))</f>
        <v>-12.509897527147718</v>
      </c>
      <c r="E76" s="66">
        <v>14428425901.503</v>
      </c>
      <c r="F76" s="66">
        <v>17510305181.549702</v>
      </c>
      <c r="G76" s="98">
        <f>IFERROR(((E76/F76)-1)*100,IF(E76+F76&lt;&gt;0,100,0))</f>
        <v>-17.600374454318612</v>
      </c>
    </row>
    <row r="77" spans="1:7" s="16" customFormat="1" ht="12" x14ac:dyDescent="0.2">
      <c r="A77" s="79" t="s">
        <v>94</v>
      </c>
      <c r="B77" s="98">
        <f>IFERROR(B75/B74/1000,)</f>
        <v>152.40565129068463</v>
      </c>
      <c r="C77" s="98">
        <f>IFERROR(C75/C74/1000,)</f>
        <v>136.88515537290715</v>
      </c>
      <c r="D77" s="98">
        <f>IFERROR(((B77/C77)-1)*100,IF(B77+C77&lt;&gt;0,100,0))</f>
        <v>11.338333857675087</v>
      </c>
      <c r="E77" s="98">
        <f>IFERROR(E75/E74/1000,)</f>
        <v>143.4124386306795</v>
      </c>
      <c r="F77" s="98">
        <f>IFERROR(F75/F74/1000,)</f>
        <v>146.11111437646295</v>
      </c>
      <c r="G77" s="98">
        <f>IFERROR(((E77/F77)-1)*100,IF(E77+F77&lt;&gt;0,100,0))</f>
        <v>-1.8470023702852334</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149</v>
      </c>
      <c r="C80" s="66">
        <v>141</v>
      </c>
      <c r="D80" s="98">
        <f>IFERROR(((B80/C80)-1)*100,IF(B80+C80&lt;&gt;0,100,0))</f>
        <v>5.6737588652482351</v>
      </c>
      <c r="E80" s="66">
        <v>8219</v>
      </c>
      <c r="F80" s="66">
        <v>6341</v>
      </c>
      <c r="G80" s="98">
        <f>IFERROR(((E80/F80)-1)*100,IF(E80+F80&lt;&gt;0,100,0))</f>
        <v>29.616779687746408</v>
      </c>
    </row>
    <row r="81" spans="1:7" s="16" customFormat="1" ht="12" x14ac:dyDescent="0.2">
      <c r="A81" s="79" t="s">
        <v>54</v>
      </c>
      <c r="B81" s="67">
        <v>17035431.070999999</v>
      </c>
      <c r="C81" s="66">
        <v>9957573.2789999992</v>
      </c>
      <c r="D81" s="98">
        <f>IFERROR(((B81/C81)-1)*100,IF(B81+C81&lt;&gt;0,100,0))</f>
        <v>71.080147679423362</v>
      </c>
      <c r="E81" s="66">
        <v>716028151.29400003</v>
      </c>
      <c r="F81" s="66">
        <v>477304765.42699999</v>
      </c>
      <c r="G81" s="98">
        <f>IFERROR(((E81/F81)-1)*100,IF(E81+F81&lt;&gt;0,100,0))</f>
        <v>50.014875852629828</v>
      </c>
    </row>
    <row r="82" spans="1:7" s="16" customFormat="1" ht="12" x14ac:dyDescent="0.2">
      <c r="A82" s="79" t="s">
        <v>55</v>
      </c>
      <c r="B82" s="67">
        <v>6839416.3327495102</v>
      </c>
      <c r="C82" s="66">
        <v>2457294.21086023</v>
      </c>
      <c r="D82" s="98">
        <f>IFERROR(((B82/C82)-1)*100,IF(B82+C82&lt;&gt;0,100,0))</f>
        <v>178.33119463359748</v>
      </c>
      <c r="E82" s="66">
        <v>245253744.721508</v>
      </c>
      <c r="F82" s="66">
        <v>165030773.311492</v>
      </c>
      <c r="G82" s="98">
        <f>IFERROR(((E82/F82)-1)*100,IF(E82+F82&lt;&gt;0,100,0))</f>
        <v>48.610916497735168</v>
      </c>
    </row>
    <row r="83" spans="1:7" s="32" customFormat="1" x14ac:dyDescent="0.2">
      <c r="A83" s="79" t="s">
        <v>94</v>
      </c>
      <c r="B83" s="98">
        <f>IFERROR(B81/B80/1000,)</f>
        <v>114.33175215436241</v>
      </c>
      <c r="C83" s="98">
        <f>IFERROR(C81/C80/1000,)</f>
        <v>70.621087085106382</v>
      </c>
      <c r="D83" s="98">
        <f>IFERROR(((B83/C83)-1)*100,IF(B83+C83&lt;&gt;0,100,0))</f>
        <v>61.894636394622097</v>
      </c>
      <c r="E83" s="98">
        <f>IFERROR(E81/E80/1000,)</f>
        <v>87.118645978099536</v>
      </c>
      <c r="F83" s="98">
        <f>IFERROR(F81/F80/1000,)</f>
        <v>75.27279063665037</v>
      </c>
      <c r="G83" s="98">
        <f>IFERROR(((E83/F83)-1)*100,IF(E83+F83&lt;&gt;0,100,0))</f>
        <v>15.737234186826354</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8721</v>
      </c>
      <c r="C86" s="64">
        <f>C68+C74+C80</f>
        <v>8893</v>
      </c>
      <c r="D86" s="98">
        <f>IFERROR(((B86/C86)-1)*100,IF(B86+C86&lt;&gt;0,100,0))</f>
        <v>-1.9341054762172516</v>
      </c>
      <c r="E86" s="64">
        <f>E68+E74+E80</f>
        <v>350059</v>
      </c>
      <c r="F86" s="64">
        <f>F68+F74+F80</f>
        <v>326140</v>
      </c>
      <c r="G86" s="98">
        <f>IFERROR(((E86/F86)-1)*100,IF(E86+F86&lt;&gt;0,100,0))</f>
        <v>7.3339670080333708</v>
      </c>
    </row>
    <row r="87" spans="1:7" s="62" customFormat="1" ht="12" x14ac:dyDescent="0.2">
      <c r="A87" s="79" t="s">
        <v>54</v>
      </c>
      <c r="B87" s="64">
        <f t="shared" ref="B87:C87" si="1">B69+B75+B81</f>
        <v>597922964.90899992</v>
      </c>
      <c r="C87" s="64">
        <f t="shared" si="1"/>
        <v>609446062.73000002</v>
      </c>
      <c r="D87" s="98">
        <f>IFERROR(((B87/C87)-1)*100,IF(B87+C87&lt;&gt;0,100,0))</f>
        <v>-1.8907494076477627</v>
      </c>
      <c r="E87" s="64">
        <f t="shared" ref="E87:F87" si="2">E69+E75+E81</f>
        <v>23365470533.064999</v>
      </c>
      <c r="F87" s="64">
        <f t="shared" si="2"/>
        <v>25209452651.471996</v>
      </c>
      <c r="G87" s="98">
        <f>IFERROR(((E87/F87)-1)*100,IF(E87+F87&lt;&gt;0,100,0))</f>
        <v>-7.314645597032932</v>
      </c>
    </row>
    <row r="88" spans="1:7" s="62" customFormat="1" ht="12" x14ac:dyDescent="0.2">
      <c r="A88" s="79" t="s">
        <v>55</v>
      </c>
      <c r="B88" s="64">
        <f t="shared" ref="B88:C88" si="3">B70+B76+B82</f>
        <v>565987392.46192944</v>
      </c>
      <c r="C88" s="64">
        <f t="shared" si="3"/>
        <v>601413233.1984303</v>
      </c>
      <c r="D88" s="98">
        <f>IFERROR(((B88/C88)-1)*100,IF(B88+C88&lt;&gt;0,100,0))</f>
        <v>-5.8904325314059864</v>
      </c>
      <c r="E88" s="64">
        <f t="shared" ref="E88:F88" si="4">E70+E76+E82</f>
        <v>22230445328.224579</v>
      </c>
      <c r="F88" s="64">
        <f t="shared" si="4"/>
        <v>24651338544.825054</v>
      </c>
      <c r="G88" s="98">
        <f>IFERROR(((E88/F88)-1)*100,IF(E88+F88&lt;&gt;0,100,0))</f>
        <v>-9.8205345409476017</v>
      </c>
    </row>
    <row r="89" spans="1:7" s="63" customFormat="1" x14ac:dyDescent="0.2">
      <c r="A89" s="79" t="s">
        <v>95</v>
      </c>
      <c r="B89" s="98">
        <f>IFERROR((B75/B87)*100,IF(B75+B87&lt;&gt;0,100,0))</f>
        <v>68.132573894699078</v>
      </c>
      <c r="C89" s="98">
        <f>IFERROR((C75/C87)*100,IF(C75+C87&lt;&gt;0,100,0))</f>
        <v>73.783024109750315</v>
      </c>
      <c r="D89" s="98">
        <f>IFERROR(((B89/C89)-1)*100,IF(B89+C89&lt;&gt;0,100,0))</f>
        <v>-7.6581981874941025</v>
      </c>
      <c r="E89" s="98">
        <f>IFERROR((E75/E87)*100,IF(E75+E87&lt;&gt;0,100,0))</f>
        <v>63.355534481479815</v>
      </c>
      <c r="F89" s="98">
        <f>IFERROR((F75/F87)*100,IF(F75+F87&lt;&gt;0,100,0))</f>
        <v>70.618234532821162</v>
      </c>
      <c r="G89" s="98">
        <f>IFERROR(((E89/F89)-1)*100,IF(E89+F89&lt;&gt;0,100,0))</f>
        <v>-10.28445429057826</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16851685.061000001</v>
      </c>
      <c r="C95" s="129">
        <v>18472447.583999999</v>
      </c>
      <c r="D95" s="65">
        <f>B95-C95</f>
        <v>-1620762.5229999982</v>
      </c>
      <c r="E95" s="129">
        <v>976571121.06500006</v>
      </c>
      <c r="F95" s="129">
        <v>986731574.68599999</v>
      </c>
      <c r="G95" s="80">
        <f>E95-F95</f>
        <v>-10160453.620999932</v>
      </c>
    </row>
    <row r="96" spans="1:7" s="16" customFormat="1" ht="13.5" x14ac:dyDescent="0.2">
      <c r="A96" s="79" t="s">
        <v>88</v>
      </c>
      <c r="B96" s="66">
        <v>16957427.41</v>
      </c>
      <c r="C96" s="129">
        <v>18466987.215999998</v>
      </c>
      <c r="D96" s="65">
        <f>B96-C96</f>
        <v>-1509559.805999998</v>
      </c>
      <c r="E96" s="129">
        <v>1042480309.949</v>
      </c>
      <c r="F96" s="129">
        <v>1011431318.9170001</v>
      </c>
      <c r="G96" s="80">
        <f>E96-F96</f>
        <v>31048991.031999946</v>
      </c>
    </row>
    <row r="97" spans="1:7" s="28" customFormat="1" ht="12" x14ac:dyDescent="0.2">
      <c r="A97" s="81" t="s">
        <v>16</v>
      </c>
      <c r="B97" s="65">
        <f>B95-B96</f>
        <v>-105742.34899999946</v>
      </c>
      <c r="C97" s="65">
        <f>C95-C96</f>
        <v>5460.3680000007153</v>
      </c>
      <c r="D97" s="82"/>
      <c r="E97" s="65">
        <f>E95-E96</f>
        <v>-65909188.883999944</v>
      </c>
      <c r="F97" s="82">
        <f>F95-F96</f>
        <v>-24699744.231000066</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710.35056083392703</v>
      </c>
      <c r="C104" s="131">
        <v>682.97712798495502</v>
      </c>
      <c r="D104" s="98">
        <f>IFERROR(((B104/C104)-1)*100,IF(B104+C104&lt;&gt;0,100,0))</f>
        <v>4.0079574743204338</v>
      </c>
      <c r="E104" s="84"/>
      <c r="F104" s="130">
        <v>710.82813671287602</v>
      </c>
      <c r="G104" s="130">
        <v>708.36170372305003</v>
      </c>
    </row>
    <row r="105" spans="1:7" s="16" customFormat="1" ht="12" x14ac:dyDescent="0.2">
      <c r="A105" s="79" t="s">
        <v>50</v>
      </c>
      <c r="B105" s="130">
        <v>701.731151547428</v>
      </c>
      <c r="C105" s="131">
        <v>675.94075004129002</v>
      </c>
      <c r="D105" s="98">
        <f>IFERROR(((B105/C105)-1)*100,IF(B105+C105&lt;&gt;0,100,0))</f>
        <v>3.8154825707079398</v>
      </c>
      <c r="E105" s="84"/>
      <c r="F105" s="130">
        <v>702.284255127341</v>
      </c>
      <c r="G105" s="130">
        <v>699.85380373455598</v>
      </c>
    </row>
    <row r="106" spans="1:7" s="16" customFormat="1" ht="12" x14ac:dyDescent="0.2">
      <c r="A106" s="79" t="s">
        <v>51</v>
      </c>
      <c r="B106" s="130">
        <v>745.79827140781003</v>
      </c>
      <c r="C106" s="131">
        <v>710.36027177447102</v>
      </c>
      <c r="D106" s="98">
        <f>IFERROR(((B106/C106)-1)*100,IF(B106+C106&lt;&gt;0,100,0))</f>
        <v>4.9887361443814005</v>
      </c>
      <c r="E106" s="84"/>
      <c r="F106" s="130">
        <v>746.17367080481404</v>
      </c>
      <c r="G106" s="130">
        <v>743.15373707135802</v>
      </c>
    </row>
    <row r="107" spans="1:7" s="28" customFormat="1" ht="12" x14ac:dyDescent="0.2">
      <c r="A107" s="81" t="s">
        <v>52</v>
      </c>
      <c r="B107" s="85"/>
      <c r="C107" s="84"/>
      <c r="D107" s="86"/>
      <c r="E107" s="84"/>
      <c r="F107" s="71"/>
      <c r="G107" s="71"/>
    </row>
    <row r="108" spans="1:7" s="16" customFormat="1" ht="12" x14ac:dyDescent="0.2">
      <c r="A108" s="79" t="s">
        <v>56</v>
      </c>
      <c r="B108" s="130">
        <v>579.14187760670802</v>
      </c>
      <c r="C108" s="131">
        <v>518.65225390820103</v>
      </c>
      <c r="D108" s="98">
        <f>IFERROR(((B108/C108)-1)*100,IF(B108+C108&lt;&gt;0,100,0))</f>
        <v>11.662847937649822</v>
      </c>
      <c r="E108" s="84"/>
      <c r="F108" s="130">
        <v>581.118944566766</v>
      </c>
      <c r="G108" s="130">
        <v>579.14187760670802</v>
      </c>
    </row>
    <row r="109" spans="1:7" s="16" customFormat="1" ht="12" x14ac:dyDescent="0.2">
      <c r="A109" s="79" t="s">
        <v>57</v>
      </c>
      <c r="B109" s="130">
        <v>742.75645449256399</v>
      </c>
      <c r="C109" s="131">
        <v>658.70302176695998</v>
      </c>
      <c r="D109" s="98">
        <f>IFERROR(((B109/C109)-1)*100,IF(B109+C109&lt;&gt;0,100,0))</f>
        <v>12.760444380554393</v>
      </c>
      <c r="E109" s="84"/>
      <c r="F109" s="130">
        <v>744.35651237858099</v>
      </c>
      <c r="G109" s="130">
        <v>742.75645449256399</v>
      </c>
    </row>
    <row r="110" spans="1:7" s="16" customFormat="1" ht="12" x14ac:dyDescent="0.2">
      <c r="A110" s="79" t="s">
        <v>59</v>
      </c>
      <c r="B110" s="130">
        <v>809.93688516272698</v>
      </c>
      <c r="C110" s="131">
        <v>764.68053819659599</v>
      </c>
      <c r="D110" s="98">
        <f>IFERROR(((B110/C110)-1)*100,IF(B110+C110&lt;&gt;0,100,0))</f>
        <v>5.9183338277265962</v>
      </c>
      <c r="E110" s="84"/>
      <c r="F110" s="130">
        <v>811.78430707631696</v>
      </c>
      <c r="G110" s="130">
        <v>809.414425144132</v>
      </c>
    </row>
    <row r="111" spans="1:7" s="16" customFormat="1" ht="12" x14ac:dyDescent="0.2">
      <c r="A111" s="79" t="s">
        <v>58</v>
      </c>
      <c r="B111" s="130">
        <v>727.68428316552797</v>
      </c>
      <c r="C111" s="131">
        <v>736.97753165980896</v>
      </c>
      <c r="D111" s="98">
        <f>IFERROR(((B111/C111)-1)*100,IF(B111+C111&lt;&gt;0,100,0))</f>
        <v>-1.2609948193876286</v>
      </c>
      <c r="E111" s="84"/>
      <c r="F111" s="130">
        <v>727.958607889782</v>
      </c>
      <c r="G111" s="130">
        <v>722.81360028000097</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11</v>
      </c>
      <c r="F119" s="66">
        <v>0</v>
      </c>
      <c r="G119" s="98">
        <f>IFERROR(((E119/F119)-1)*100,IF(E119+F119&lt;&gt;0,100,0))</f>
        <v>100</v>
      </c>
    </row>
    <row r="120" spans="1:7" s="16" customFormat="1" ht="12" x14ac:dyDescent="0.2">
      <c r="A120" s="79" t="s">
        <v>72</v>
      </c>
      <c r="B120" s="67">
        <v>107</v>
      </c>
      <c r="C120" s="66">
        <v>106</v>
      </c>
      <c r="D120" s="98">
        <f>IFERROR(((B120/C120)-1)*100,IF(B120+C120&lt;&gt;0,100,0))</f>
        <v>0.94339622641510523</v>
      </c>
      <c r="E120" s="66">
        <v>11089</v>
      </c>
      <c r="F120" s="66">
        <v>8717</v>
      </c>
      <c r="G120" s="98">
        <f>IFERROR(((E120/F120)-1)*100,IF(E120+F120&lt;&gt;0,100,0))</f>
        <v>27.211196512561653</v>
      </c>
    </row>
    <row r="121" spans="1:7" s="16" customFormat="1" ht="12" x14ac:dyDescent="0.2">
      <c r="A121" s="79" t="s">
        <v>74</v>
      </c>
      <c r="B121" s="67">
        <v>5</v>
      </c>
      <c r="C121" s="66">
        <v>5</v>
      </c>
      <c r="D121" s="98">
        <f>IFERROR(((B121/C121)-1)*100,IF(B121+C121&lt;&gt;0,100,0))</f>
        <v>0</v>
      </c>
      <c r="E121" s="66">
        <v>321</v>
      </c>
      <c r="F121" s="66">
        <v>305</v>
      </c>
      <c r="G121" s="98">
        <f>IFERROR(((E121/F121)-1)*100,IF(E121+F121&lt;&gt;0,100,0))</f>
        <v>5.2459016393442637</v>
      </c>
    </row>
    <row r="122" spans="1:7" s="28" customFormat="1" ht="12" x14ac:dyDescent="0.2">
      <c r="A122" s="81" t="s">
        <v>34</v>
      </c>
      <c r="B122" s="82">
        <f>SUM(B119:B121)</f>
        <v>112</v>
      </c>
      <c r="C122" s="82">
        <f>SUM(C119:C121)</f>
        <v>111</v>
      </c>
      <c r="D122" s="98">
        <f>IFERROR(((B122/C122)-1)*100,IF(B122+C122&lt;&gt;0,100,0))</f>
        <v>0.9009009009008917</v>
      </c>
      <c r="E122" s="82">
        <f>SUM(E119:E121)</f>
        <v>11421</v>
      </c>
      <c r="F122" s="82">
        <f>SUM(F119:F121)</f>
        <v>9022</v>
      </c>
      <c r="G122" s="98">
        <f>IFERROR(((E122/F122)-1)*100,IF(E122+F122&lt;&gt;0,100,0))</f>
        <v>26.590556417645761</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0</v>
      </c>
      <c r="C125" s="66">
        <v>135</v>
      </c>
      <c r="D125" s="98">
        <f>IFERROR(((B125/C125)-1)*100,IF(B125+C125&lt;&gt;0,100,0))</f>
        <v>-100</v>
      </c>
      <c r="E125" s="66">
        <v>1172</v>
      </c>
      <c r="F125" s="66">
        <v>1163</v>
      </c>
      <c r="G125" s="98">
        <f>IFERROR(((E125/F125)-1)*100,IF(E125+F125&lt;&gt;0,100,0))</f>
        <v>0.77386070507308169</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0</v>
      </c>
      <c r="C127" s="82">
        <f>SUM(C125:C126)</f>
        <v>135</v>
      </c>
      <c r="D127" s="98">
        <f>IFERROR(((B127/C127)-1)*100,IF(B127+C127&lt;&gt;0,100,0))</f>
        <v>-100</v>
      </c>
      <c r="E127" s="82">
        <f>SUM(E125:E126)</f>
        <v>1172</v>
      </c>
      <c r="F127" s="82">
        <f>SUM(F125:F126)</f>
        <v>1163</v>
      </c>
      <c r="G127" s="98">
        <f>IFERROR(((E127/F127)-1)*100,IF(E127+F127&lt;&gt;0,100,0))</f>
        <v>0.77386070507308169</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70085</v>
      </c>
      <c r="F130" s="66">
        <v>0</v>
      </c>
      <c r="G130" s="98">
        <f>IFERROR(((E130/F130)-1)*100,IF(E130+F130&lt;&gt;0,100,0))</f>
        <v>100</v>
      </c>
    </row>
    <row r="131" spans="1:7" s="16" customFormat="1" ht="12" x14ac:dyDescent="0.2">
      <c r="A131" s="79" t="s">
        <v>72</v>
      </c>
      <c r="B131" s="67">
        <v>41532</v>
      </c>
      <c r="C131" s="66">
        <v>35837</v>
      </c>
      <c r="D131" s="98">
        <f>IFERROR(((B131/C131)-1)*100,IF(B131+C131&lt;&gt;0,100,0))</f>
        <v>15.891397159360432</v>
      </c>
      <c r="E131" s="66">
        <v>9305760</v>
      </c>
      <c r="F131" s="66">
        <v>7714953</v>
      </c>
      <c r="G131" s="98">
        <f>IFERROR(((E131/F131)-1)*100,IF(E131+F131&lt;&gt;0,100,0))</f>
        <v>20.619788610507417</v>
      </c>
    </row>
    <row r="132" spans="1:7" s="16" customFormat="1" ht="12" x14ac:dyDescent="0.2">
      <c r="A132" s="79" t="s">
        <v>74</v>
      </c>
      <c r="B132" s="67">
        <v>6</v>
      </c>
      <c r="C132" s="66">
        <v>9</v>
      </c>
      <c r="D132" s="98">
        <f>IFERROR(((B132/C132)-1)*100,IF(B132+C132&lt;&gt;0,100,0))</f>
        <v>-33.333333333333336</v>
      </c>
      <c r="E132" s="66">
        <v>18892</v>
      </c>
      <c r="F132" s="66">
        <v>15613</v>
      </c>
      <c r="G132" s="98">
        <f>IFERROR(((E132/F132)-1)*100,IF(E132+F132&lt;&gt;0,100,0))</f>
        <v>21.001729328124007</v>
      </c>
    </row>
    <row r="133" spans="1:7" s="16" customFormat="1" ht="12" x14ac:dyDescent="0.2">
      <c r="A133" s="81" t="s">
        <v>34</v>
      </c>
      <c r="B133" s="82">
        <f>SUM(B130:B132)</f>
        <v>41538</v>
      </c>
      <c r="C133" s="82">
        <f>SUM(C130:C132)</f>
        <v>35846</v>
      </c>
      <c r="D133" s="98">
        <f>IFERROR(((B133/C133)-1)*100,IF(B133+C133&lt;&gt;0,100,0))</f>
        <v>15.879038107459698</v>
      </c>
      <c r="E133" s="82">
        <f>SUM(E130:E132)</f>
        <v>9394737</v>
      </c>
      <c r="F133" s="82">
        <f>SUM(F130:F132)</f>
        <v>7730566</v>
      </c>
      <c r="G133" s="98">
        <f>IFERROR(((E133/F133)-1)*100,IF(E133+F133&lt;&gt;0,100,0))</f>
        <v>21.527155967622559</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0</v>
      </c>
      <c r="C136" s="66">
        <v>83607</v>
      </c>
      <c r="D136" s="98">
        <f>IFERROR(((B136/C136)-1)*100,)</f>
        <v>-100</v>
      </c>
      <c r="E136" s="66">
        <v>543723</v>
      </c>
      <c r="F136" s="66">
        <v>720670</v>
      </c>
      <c r="G136" s="98">
        <f>IFERROR(((E136/F136)-1)*100,)</f>
        <v>-24.553124176113894</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0</v>
      </c>
      <c r="C138" s="82">
        <f>SUM(C136:C137)</f>
        <v>83607</v>
      </c>
      <c r="D138" s="98">
        <f>IFERROR(((B138/C138)-1)*100,)</f>
        <v>-100</v>
      </c>
      <c r="E138" s="82">
        <f>SUM(E136:E137)</f>
        <v>543723</v>
      </c>
      <c r="F138" s="82">
        <f>SUM(F136:F137)</f>
        <v>720670</v>
      </c>
      <c r="G138" s="98">
        <f>IFERROR(((E138/F138)-1)*100,)</f>
        <v>-24.553124176113894</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1691838.5237499999</v>
      </c>
      <c r="F141" s="66">
        <v>0</v>
      </c>
      <c r="G141" s="98">
        <f>IFERROR(((E141/F141)-1)*100,IF(E141+F141&lt;&gt;0,100,0))</f>
        <v>100</v>
      </c>
    </row>
    <row r="142" spans="1:7" s="32" customFormat="1" x14ac:dyDescent="0.2">
      <c r="A142" s="79" t="s">
        <v>72</v>
      </c>
      <c r="B142" s="67">
        <v>3741273.82247</v>
      </c>
      <c r="C142" s="66">
        <v>3658321.95579</v>
      </c>
      <c r="D142" s="98">
        <f>IFERROR(((B142/C142)-1)*100,IF(B142+C142&lt;&gt;0,100,0))</f>
        <v>2.2674840454846468</v>
      </c>
      <c r="E142" s="66">
        <v>861263471.22780001</v>
      </c>
      <c r="F142" s="66">
        <v>766033113.19229996</v>
      </c>
      <c r="G142" s="98">
        <f>IFERROR(((E142/F142)-1)*100,IF(E142+F142&lt;&gt;0,100,0))</f>
        <v>12.431624220348025</v>
      </c>
    </row>
    <row r="143" spans="1:7" s="32" customFormat="1" x14ac:dyDescent="0.2">
      <c r="A143" s="79" t="s">
        <v>74</v>
      </c>
      <c r="B143" s="67">
        <v>42329.61</v>
      </c>
      <c r="C143" s="66">
        <v>44959.54</v>
      </c>
      <c r="D143" s="98">
        <f>IFERROR(((B143/C143)-1)*100,IF(B143+C143&lt;&gt;0,100,0))</f>
        <v>-5.8495482827448875</v>
      </c>
      <c r="E143" s="66">
        <v>92235485.579999998</v>
      </c>
      <c r="F143" s="66">
        <v>85091517.319999993</v>
      </c>
      <c r="G143" s="98">
        <f>IFERROR(((E143/F143)-1)*100,IF(E143+F143&lt;&gt;0,100,0))</f>
        <v>8.3956291825588067</v>
      </c>
    </row>
    <row r="144" spans="1:7" s="16" customFormat="1" ht="12" x14ac:dyDescent="0.2">
      <c r="A144" s="81" t="s">
        <v>34</v>
      </c>
      <c r="B144" s="82">
        <f>SUM(B141:B143)</f>
        <v>3783603.4324699999</v>
      </c>
      <c r="C144" s="82">
        <f>SUM(C141:C143)</f>
        <v>3703281.4957900001</v>
      </c>
      <c r="D144" s="98">
        <f>IFERROR(((B144/C144)-1)*100,IF(B144+C144&lt;&gt;0,100,0))</f>
        <v>2.1689395410884105</v>
      </c>
      <c r="E144" s="82">
        <f>SUM(E141:E143)</f>
        <v>955190795.33155</v>
      </c>
      <c r="F144" s="82">
        <f>SUM(F141:F143)</f>
        <v>851124630.51230001</v>
      </c>
      <c r="G144" s="98">
        <f>IFERROR(((E144/F144)-1)*100,IF(E144+F144&lt;&gt;0,100,0))</f>
        <v>12.226900866047274</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0</v>
      </c>
      <c r="C147" s="66">
        <v>163790.10016999999</v>
      </c>
      <c r="D147" s="98">
        <f>IFERROR(((B147/C147)-1)*100,IF(B147+C147&lt;&gt;0,100,0))</f>
        <v>-100</v>
      </c>
      <c r="E147" s="66">
        <v>1002435.07808</v>
      </c>
      <c r="F147" s="66">
        <v>941554.67134</v>
      </c>
      <c r="G147" s="98">
        <f>IFERROR(((E147/F147)-1)*100,IF(E147+F147&lt;&gt;0,100,0))</f>
        <v>6.4659449518057466</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0</v>
      </c>
      <c r="C149" s="82">
        <f>SUM(C147:C148)</f>
        <v>163790.10016999999</v>
      </c>
      <c r="D149" s="98">
        <f>IFERROR(((B149/C149)-1)*100,IF(B149+C149&lt;&gt;0,100,0))</f>
        <v>-100</v>
      </c>
      <c r="E149" s="82">
        <f>SUM(E147:E148)</f>
        <v>1002435.07808</v>
      </c>
      <c r="F149" s="82">
        <f>SUM(F147:F148)</f>
        <v>941554.67134</v>
      </c>
      <c r="G149" s="98">
        <f>IFERROR(((E149/F149)-1)*100,IF(E149+F149&lt;&gt;0,100,0))</f>
        <v>6.4659449518057466</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40010</v>
      </c>
      <c r="C152" s="66">
        <v>0</v>
      </c>
      <c r="D152" s="98">
        <f>IFERROR(((B152/C152)-1)*100,IF(B152+C152&lt;&gt;0,100,0))</f>
        <v>100</v>
      </c>
      <c r="E152" s="78"/>
      <c r="F152" s="78"/>
      <c r="G152" s="65"/>
    </row>
    <row r="153" spans="1:7" s="16" customFormat="1" ht="12" x14ac:dyDescent="0.2">
      <c r="A153" s="79" t="s">
        <v>72</v>
      </c>
      <c r="B153" s="67">
        <v>971563</v>
      </c>
      <c r="C153" s="66">
        <v>849438</v>
      </c>
      <c r="D153" s="98">
        <f>IFERROR(((B153/C153)-1)*100,IF(B153+C153&lt;&gt;0,100,0))</f>
        <v>14.37715289403112</v>
      </c>
      <c r="E153" s="78"/>
      <c r="F153" s="78"/>
      <c r="G153" s="65"/>
    </row>
    <row r="154" spans="1:7" s="16" customFormat="1" ht="12" x14ac:dyDescent="0.2">
      <c r="A154" s="79" t="s">
        <v>74</v>
      </c>
      <c r="B154" s="67">
        <v>2479</v>
      </c>
      <c r="C154" s="66">
        <v>2546</v>
      </c>
      <c r="D154" s="98">
        <f>IFERROR(((B154/C154)-1)*100,IF(B154+C154&lt;&gt;0,100,0))</f>
        <v>-2.6315789473684181</v>
      </c>
      <c r="E154" s="78"/>
      <c r="F154" s="78"/>
      <c r="G154" s="65"/>
    </row>
    <row r="155" spans="1:7" s="28" customFormat="1" ht="12" x14ac:dyDescent="0.2">
      <c r="A155" s="81" t="s">
        <v>34</v>
      </c>
      <c r="B155" s="82">
        <f>SUM(B152:B154)</f>
        <v>1014052</v>
      </c>
      <c r="C155" s="82">
        <f>SUM(C152:C154)</f>
        <v>851984</v>
      </c>
      <c r="D155" s="98">
        <f>IFERROR(((B155/C155)-1)*100,IF(B155+C155&lt;&gt;0,100,0))</f>
        <v>19.022422956299657</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221627</v>
      </c>
      <c r="C158" s="66">
        <v>201261</v>
      </c>
      <c r="D158" s="98">
        <f>IFERROR(((B158/C158)-1)*100,IF(B158+C158&lt;&gt;0,100,0))</f>
        <v>10.119198453749112</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221627</v>
      </c>
      <c r="C160" s="82">
        <f>SUM(C158:C159)</f>
        <v>201261</v>
      </c>
      <c r="D160" s="98">
        <f>IFERROR(((B160/C160)-1)*100,IF(B160+C160&lt;&gt;0,100,0))</f>
        <v>10.119198453749112</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9164</v>
      </c>
      <c r="C168" s="113">
        <v>10091</v>
      </c>
      <c r="D168" s="111">
        <f>IFERROR(((B168/C168)-1)*100,IF(B168+C168&lt;&gt;0,100,0))</f>
        <v>-9.1864037260925624</v>
      </c>
      <c r="E168" s="113">
        <v>327955</v>
      </c>
      <c r="F168" s="113">
        <v>280557</v>
      </c>
      <c r="G168" s="111">
        <f>IFERROR(((E168/F168)-1)*100,IF(E168+F168&lt;&gt;0,100,0))</f>
        <v>16.894249653368121</v>
      </c>
    </row>
    <row r="169" spans="1:7" x14ac:dyDescent="0.2">
      <c r="A169" s="101" t="s">
        <v>32</v>
      </c>
      <c r="B169" s="112">
        <v>73258</v>
      </c>
      <c r="C169" s="113">
        <v>82126</v>
      </c>
      <c r="D169" s="111">
        <f t="shared" ref="D169:D171" si="5">IFERROR(((B169/C169)-1)*100,IF(B169+C169&lt;&gt;0,100,0))</f>
        <v>-10.79804203297372</v>
      </c>
      <c r="E169" s="113">
        <v>2148365</v>
      </c>
      <c r="F169" s="113">
        <v>2168151</v>
      </c>
      <c r="G169" s="111">
        <f>IFERROR(((E169/F169)-1)*100,IF(E169+F169&lt;&gt;0,100,0))</f>
        <v>-0.91257481605293567</v>
      </c>
    </row>
    <row r="170" spans="1:7" x14ac:dyDescent="0.2">
      <c r="A170" s="101" t="s">
        <v>92</v>
      </c>
      <c r="B170" s="112">
        <v>21922825</v>
      </c>
      <c r="C170" s="113">
        <v>21796599</v>
      </c>
      <c r="D170" s="111">
        <f t="shared" si="5"/>
        <v>0.57910869489317118</v>
      </c>
      <c r="E170" s="113">
        <v>574775215</v>
      </c>
      <c r="F170" s="113">
        <v>540778285</v>
      </c>
      <c r="G170" s="111">
        <f>IFERROR(((E170/F170)-1)*100,IF(E170+F170&lt;&gt;0,100,0))</f>
        <v>6.2866670025406135</v>
      </c>
    </row>
    <row r="171" spans="1:7" x14ac:dyDescent="0.2">
      <c r="A171" s="101" t="s">
        <v>93</v>
      </c>
      <c r="B171" s="112">
        <v>155379</v>
      </c>
      <c r="C171" s="113">
        <v>138016</v>
      </c>
      <c r="D171" s="111">
        <f t="shared" si="5"/>
        <v>12.580425457917933</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420</v>
      </c>
      <c r="C174" s="113">
        <v>475</v>
      </c>
      <c r="D174" s="111">
        <f t="shared" ref="D174:D177" si="6">IFERROR(((B174/C174)-1)*100,IF(B174+C174&lt;&gt;0,100,0))</f>
        <v>-11.578947368421055</v>
      </c>
      <c r="E174" s="113">
        <v>14032</v>
      </c>
      <c r="F174" s="113">
        <v>20683</v>
      </c>
      <c r="G174" s="111">
        <f t="shared" ref="G174" si="7">IFERROR(((E174/F174)-1)*100,IF(E174+F174&lt;&gt;0,100,0))</f>
        <v>-32.156843784750762</v>
      </c>
    </row>
    <row r="175" spans="1:7" x14ac:dyDescent="0.2">
      <c r="A175" s="101" t="s">
        <v>32</v>
      </c>
      <c r="B175" s="112">
        <v>6211</v>
      </c>
      <c r="C175" s="113">
        <v>6259</v>
      </c>
      <c r="D175" s="111">
        <f t="shared" si="6"/>
        <v>-0.76689567023485727</v>
      </c>
      <c r="E175" s="113">
        <v>174492</v>
      </c>
      <c r="F175" s="113">
        <v>223797</v>
      </c>
      <c r="G175" s="111">
        <f t="shared" ref="G175" si="8">IFERROR(((E175/F175)-1)*100,IF(E175+F175&lt;&gt;0,100,0))</f>
        <v>-22.031126422606206</v>
      </c>
    </row>
    <row r="176" spans="1:7" x14ac:dyDescent="0.2">
      <c r="A176" s="101" t="s">
        <v>92</v>
      </c>
      <c r="B176" s="112">
        <v>59999</v>
      </c>
      <c r="C176" s="113">
        <v>55717</v>
      </c>
      <c r="D176" s="111">
        <f t="shared" si="6"/>
        <v>7.6852666152161797</v>
      </c>
      <c r="E176" s="113">
        <v>1464304</v>
      </c>
      <c r="F176" s="113">
        <v>3929349</v>
      </c>
      <c r="G176" s="111">
        <f t="shared" ref="G176" si="9">IFERROR(((E176/F176)-1)*100,IF(E176+F176&lt;&gt;0,100,0))</f>
        <v>-62.7341831942136</v>
      </c>
    </row>
    <row r="177" spans="1:7" x14ac:dyDescent="0.2">
      <c r="A177" s="101" t="s">
        <v>93</v>
      </c>
      <c r="B177" s="112">
        <v>40254</v>
      </c>
      <c r="C177" s="113">
        <v>42056</v>
      </c>
      <c r="D177" s="111">
        <f t="shared" si="6"/>
        <v>-4.2847631729123092</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2020-08-31T07:00:00+00:00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E5C30388-7846-41CD-BB74-214482E3E35B}"/>
</file>

<file path=customXml/itemProps2.xml><?xml version="1.0" encoding="utf-8"?>
<ds:datastoreItem xmlns:ds="http://schemas.openxmlformats.org/officeDocument/2006/customXml" ds:itemID="{C15BB7C2-41CE-4578-A45C-951DC004EAFA}"/>
</file>

<file path=customXml/itemProps3.xml><?xml version="1.0" encoding="utf-8"?>
<ds:datastoreItem xmlns:ds="http://schemas.openxmlformats.org/officeDocument/2006/customXml" ds:itemID="{0428A1DD-7238-4CE8-9905-CE516501A6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2020-08-31T07:35:46Z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