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<sst xmlns="http://schemas.openxmlformats.org/spreadsheetml/2006/main" count="265" uniqueCount="100">
  <si>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</si>
  <si>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</si>
  <si>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</si>
  <si>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</si>
  <si>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</si>
  <si>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</si>
  <si>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</si>
  <si>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</si>
  <si>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</si>
  <si>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</si>
  <si>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</si>
  <si>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</si>
  <si>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</si>
  <si>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</si>
  <si>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</si>
  <si>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</si>
  <si>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</si>
  <si>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</si>
  <si>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</si>
  <si>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</si>
  <si>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</si>
  <si>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</si>
  <si>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</si>
  <si>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</si>
  <si>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</si>
  <si>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</si>
  <si>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</si>
  <si>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</si>
  <si>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</si>
  <si>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</si>
  <si>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</si>
  <si>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</si>
  <si>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</si>
  <si>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</si>
  <si>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</si>
  <si>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</si>
  <si>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</si>
  <si>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</si>
  <si>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</si>
  <si>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</si>
  <si>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</si>
  <si>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</si>
  <si>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</si>
  <si>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</si>
  <si>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</si>
  <si>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</si>
  <si>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</si>
  <si>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</si>
  <si>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</si>
  <si>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</si>
  <si>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</si>
  <si>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</si>
  <si>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</si>
  <si>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</si>
  <si>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</si>
  <si>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</si>
  <si>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</si>
  <si>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</si>
  <si>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</si>
  <si>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</si>
  <si>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</si>
  <si>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</si>
  <si>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</si>
  <si>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</si>
  <si>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</si>
  <si>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</si>
  <si>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</si>
  <si>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</si>
  <si>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</si>
  <si>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</si>
  <si>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</si>
  <si>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</si>
  <si>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</si>
  <si>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</si>
  <si>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</si>
  <si>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</si>
  <si>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</si>
  <si>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</si>
  <si>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</si>
  <si>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</si>
  <si>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</si>
  <si>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</si>
  <si>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</si>
  <si>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</si>
  <si>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</si>
  <si>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</si>
  <si>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</si>
  <si>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</si>
  <si>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</si>
  <si>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</si>
  <si>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</si>
  <si>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</si>
  <si>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</si>
  <si>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</si>
  <si>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</si>
  <si>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</si>
  <si>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</si>
  <si>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4 September 2020</t>
  </si>
  <si>
    <t>04.09.2020</t>
  </si>
  <si>
    <t>06.09.2019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</si>
</sst>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2130750</v>
      </c>
      <c r="C11" s="67">
        <v>1456225</v>
      </c>
      <c r="D11" s="98">
        <f>IFERROR(((B11/C11)-1)*100,IF(B11+C11&lt;&gt;0,100,0))</f>
        <v>46.320108499716724</v>
      </c>
      <c r="E11" s="67">
        <v>66058221</v>
      </c>
      <c r="F11" s="67">
        <v>49867323</v>
      </c>
      <c r="G11" s="98">
        <f>IFERROR(((E11/F11)-1)*100,IF(E11+F11&lt;&gt;0,100,0))</f>
        <v>32.467951006714358</v>
      </c>
    </row>
    <row r="12" spans="1:7" s="16" customFormat="1" ht="12" x14ac:dyDescent="0.2">
      <c r="A12" s="64" t="s">
        <v>9</v>
      </c>
      <c r="B12" s="67">
        <v>2280297.7000000002</v>
      </c>
      <c r="C12" s="67">
        <v>1592501.808</v>
      </c>
      <c r="D12" s="98">
        <f>IFERROR(((B12/C12)-1)*100,IF(B12+C12&lt;&gt;0,100,0))</f>
        <v>43.189645910907501</v>
      </c>
      <c r="E12" s="67">
        <v>80901822.356999993</v>
      </c>
      <c r="F12" s="67">
        <v>52594826.390000001</v>
      </c>
      <c r="G12" s="98">
        <f>IFERROR(((E12/F12)-1)*100,IF(E12+F12&lt;&gt;0,100,0))</f>
        <v>53.820875378689493</v>
      </c>
    </row>
    <row r="13" spans="1:7" s="16" customFormat="1" ht="12" x14ac:dyDescent="0.2">
      <c r="A13" s="64" t="s">
        <v>10</v>
      </c>
      <c r="B13" s="67">
        <v>134030024.59224901</v>
      </c>
      <c r="C13" s="67">
        <v>95730763.170379907</v>
      </c>
      <c r="D13" s="98">
        <f>IFERROR(((B13/C13)-1)*100,IF(B13+C13&lt;&gt;0,100,0))</f>
        <v>40.007266372362203</v>
      </c>
      <c r="E13" s="67">
        <v>4057883091.2368798</v>
      </c>
      <c r="F13" s="67">
        <v>3376550515.1212902</v>
      </c>
      <c r="G13" s="98">
        <f>IFERROR(((E13/F13)-1)*100,IF(E13+F13&lt;&gt;0,100,0))</f>
        <v>20.178361705662653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266</v>
      </c>
      <c r="C16" s="67">
        <v>200</v>
      </c>
      <c r="D16" s="98">
        <f>IFERROR(((B16/C16)-1)*100,IF(B16+C16&lt;&gt;0,100,0))</f>
        <v>33.000000000000007</v>
      </c>
      <c r="E16" s="67">
        <v>11138</v>
      </c>
      <c r="F16" s="67">
        <v>9340</v>
      </c>
      <c r="G16" s="98">
        <f>IFERROR(((E16/F16)-1)*100,IF(E16+F16&lt;&gt;0,100,0))</f>
        <v>19.250535331905773</v>
      </c>
    </row>
    <row r="17" spans="1:7" s="16" customFormat="1" ht="12" x14ac:dyDescent="0.2">
      <c r="A17" s="64" t="s">
        <v>9</v>
      </c>
      <c r="B17" s="67">
        <v>112168.717</v>
      </c>
      <c r="C17" s="67">
        <v>67752.800000000003</v>
      </c>
      <c r="D17" s="98">
        <f>IFERROR(((B17/C17)-1)*100,IF(B17+C17&lt;&gt;0,100,0))</f>
        <v>65.555839758652041</v>
      </c>
      <c r="E17" s="67">
        <v>6703415.2170000002</v>
      </c>
      <c r="F17" s="67">
        <v>4682117.6639999999</v>
      </c>
      <c r="G17" s="98">
        <f>IFERROR(((E17/F17)-1)*100,IF(E17+F17&lt;&gt;0,100,0))</f>
        <v>43.170584296533399</v>
      </c>
    </row>
    <row r="18" spans="1:7" s="16" customFormat="1" ht="12" x14ac:dyDescent="0.2">
      <c r="A18" s="64" t="s">
        <v>10</v>
      </c>
      <c r="B18" s="67">
        <v>5451205.2494692998</v>
      </c>
      <c r="C18" s="67">
        <v>4132660.9136699499</v>
      </c>
      <c r="D18" s="98">
        <f>IFERROR(((B18/C18)-1)*100,IF(B18+C18&lt;&gt;0,100,0))</f>
        <v>31.905456637826003</v>
      </c>
      <c r="E18" s="67">
        <v>228162328.70774099</v>
      </c>
      <c r="F18" s="67">
        <v>164871563.80688199</v>
      </c>
      <c r="G18" s="98">
        <f>IFERROR(((E18/F18)-1)*100,IF(E18+F18&lt;&gt;0,100,0))</f>
        <v>38.387920536128959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24039034.585379999</v>
      </c>
      <c r="C24" s="66">
        <v>17514182.859859999</v>
      </c>
      <c r="D24" s="65">
        <f>B24-C24</f>
        <v>6524851.7255199999</v>
      </c>
      <c r="E24" s="67">
        <v>662738165.48589003</v>
      </c>
      <c r="F24" s="67">
        <v>618282016.46932995</v>
      </c>
      <c r="G24" s="65">
        <f>E24-F24</f>
        <v>44456149.016560078</v>
      </c>
    </row>
    <row r="25" spans="1:7" s="16" customFormat="1" ht="12" x14ac:dyDescent="0.2">
      <c r="A25" s="68" t="s">
        <v>15</v>
      </c>
      <c r="B25" s="66">
        <v>32626334.428989999</v>
      </c>
      <c r="C25" s="66">
        <v>18583360.604710001</v>
      </c>
      <c r="D25" s="65">
        <f>B25-C25</f>
        <v>14042973.824279997</v>
      </c>
      <c r="E25" s="67">
        <v>754447024.89692998</v>
      </c>
      <c r="F25" s="67">
        <v>682433964.89642</v>
      </c>
      <c r="G25" s="65">
        <f>E25-F25</f>
        <v>72013060.000509977</v>
      </c>
    </row>
    <row r="26" spans="1:7" s="28" customFormat="1" ht="12" x14ac:dyDescent="0.2">
      <c r="A26" s="69" t="s">
        <v>16</v>
      </c>
      <c r="B26" s="70">
        <f>B24-B25</f>
        <v>-8587299.8436099999</v>
      </c>
      <c r="C26" s="70">
        <f>C24-C25</f>
        <v>-1069177.7448500022</v>
      </c>
      <c r="D26" s="70"/>
      <c r="E26" s="70">
        <f>E24-E25</f>
        <v>-91708859.411039948</v>
      </c>
      <c r="F26" s="70">
        <f>F24-F25</f>
        <v>-64151948.427090049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53878.948591560002</v>
      </c>
      <c r="C33" s="126">
        <v>55591.087001749998</v>
      </c>
      <c r="D33" s="98">
        <f t="shared" ref="D33:D42" si="0">IFERROR(((B33/C33)-1)*100,IF(B33+C33&lt;&gt;0,100,0))</f>
        <v>-3.0798793521272572</v>
      </c>
      <c r="E33" s="64"/>
      <c r="F33" s="126">
        <v>56515.39</v>
      </c>
      <c r="G33" s="126">
        <v>53684.89</v>
      </c>
    </row>
    <row r="34" spans="1:7" s="16" customFormat="1" ht="12" x14ac:dyDescent="0.2">
      <c r="A34" s="64" t="s">
        <v>23</v>
      </c>
      <c r="B34" s="126">
        <v>55502.645151420002</v>
      </c>
      <c r="C34" s="126">
        <v>69322.051054829994</v>
      </c>
      <c r="D34" s="98">
        <f t="shared" si="0"/>
        <v>-19.935079376805497</v>
      </c>
      <c r="E34" s="64"/>
      <c r="F34" s="126">
        <v>57943.98</v>
      </c>
      <c r="G34" s="126">
        <v>55426.59</v>
      </c>
    </row>
    <row r="35" spans="1:7" s="16" customFormat="1" ht="12" x14ac:dyDescent="0.2">
      <c r="A35" s="64" t="s">
        <v>24</v>
      </c>
      <c r="B35" s="126">
        <v>35888.738489980002</v>
      </c>
      <c r="C35" s="126">
        <v>45702.766274260001</v>
      </c>
      <c r="D35" s="98">
        <f t="shared" si="0"/>
        <v>-21.473596861482104</v>
      </c>
      <c r="E35" s="64"/>
      <c r="F35" s="126">
        <v>37112.480000000003</v>
      </c>
      <c r="G35" s="126">
        <v>35888.74</v>
      </c>
    </row>
    <row r="36" spans="1:7" s="16" customFormat="1" ht="12" x14ac:dyDescent="0.2">
      <c r="A36" s="64" t="s">
        <v>25</v>
      </c>
      <c r="B36" s="126">
        <v>49720.424156900001</v>
      </c>
      <c r="C36" s="126">
        <v>49673.767051690003</v>
      </c>
      <c r="D36" s="98">
        <f t="shared" si="0"/>
        <v>9.3927052404629841E-2</v>
      </c>
      <c r="E36" s="64"/>
      <c r="F36" s="126">
        <v>52243.47</v>
      </c>
      <c r="G36" s="126">
        <v>49504.480000000003</v>
      </c>
    </row>
    <row r="37" spans="1:7" s="16" customFormat="1" ht="12" x14ac:dyDescent="0.2">
      <c r="A37" s="64" t="s">
        <v>79</v>
      </c>
      <c r="B37" s="126">
        <v>54301.024083490003</v>
      </c>
      <c r="C37" s="126">
        <v>43000.6169391</v>
      </c>
      <c r="D37" s="98">
        <f t="shared" si="0"/>
        <v>26.279639569809675</v>
      </c>
      <c r="E37" s="64"/>
      <c r="F37" s="126">
        <v>57288.11</v>
      </c>
      <c r="G37" s="126">
        <v>53853.78</v>
      </c>
    </row>
    <row r="38" spans="1:7" s="16" customFormat="1" ht="12" x14ac:dyDescent="0.2">
      <c r="A38" s="64" t="s">
        <v>26</v>
      </c>
      <c r="B38" s="126">
        <v>72322.429804180007</v>
      </c>
      <c r="C38" s="126">
        <v>71843.864986600005</v>
      </c>
      <c r="D38" s="98">
        <f t="shared" si="0"/>
        <v>0.66611786221308922</v>
      </c>
      <c r="E38" s="64"/>
      <c r="F38" s="126">
        <v>76691.759999999995</v>
      </c>
      <c r="G38" s="126">
        <v>72128.350000000006</v>
      </c>
    </row>
    <row r="39" spans="1:7" s="16" customFormat="1" ht="12" x14ac:dyDescent="0.2">
      <c r="A39" s="64" t="s">
        <v>27</v>
      </c>
      <c r="B39" s="126">
        <v>9476.3190728999998</v>
      </c>
      <c r="C39" s="126">
        <v>15610.591189889999</v>
      </c>
      <c r="D39" s="98">
        <f t="shared" si="0"/>
        <v>-39.295578510586978</v>
      </c>
      <c r="E39" s="64"/>
      <c r="F39" s="126">
        <v>10209.280000000001</v>
      </c>
      <c r="G39" s="126">
        <v>9406.5499999999993</v>
      </c>
    </row>
    <row r="40" spans="1:7" s="16" customFormat="1" ht="12" x14ac:dyDescent="0.2">
      <c r="A40" s="64" t="s">
        <v>28</v>
      </c>
      <c r="B40" s="126">
        <v>67648.528623580001</v>
      </c>
      <c r="C40" s="126">
        <v>75732.31277289</v>
      </c>
      <c r="D40" s="98">
        <f t="shared" si="0"/>
        <v>-10.674154602345332</v>
      </c>
      <c r="E40" s="64"/>
      <c r="F40" s="126">
        <v>71619.89</v>
      </c>
      <c r="G40" s="126">
        <v>67439.86</v>
      </c>
    </row>
    <row r="41" spans="1:7" s="16" customFormat="1" ht="12" x14ac:dyDescent="0.2">
      <c r="A41" s="64" t="s">
        <v>29</v>
      </c>
      <c r="B41" s="126">
        <v>5306.85934146</v>
      </c>
      <c r="C41" s="126">
        <v>2403.5949882499999</v>
      </c>
      <c r="D41" s="98">
        <f t="shared" si="0"/>
        <v>120.78841765782667</v>
      </c>
      <c r="E41" s="64"/>
      <c r="F41" s="126">
        <v>6029.63</v>
      </c>
      <c r="G41" s="126">
        <v>5262.47</v>
      </c>
    </row>
    <row r="42" spans="1:7" s="16" customFormat="1" ht="12" x14ac:dyDescent="0.2">
      <c r="A42" s="64" t="s">
        <v>78</v>
      </c>
      <c r="B42" s="126">
        <v>870.92223687000001</v>
      </c>
      <c r="C42" s="126">
        <v>793.70528990000003</v>
      </c>
      <c r="D42" s="98">
        <f t="shared" si="0"/>
        <v>9.7286672966144128</v>
      </c>
      <c r="E42" s="64"/>
      <c r="F42" s="126">
        <v>885.16</v>
      </c>
      <c r="G42" s="126">
        <v>849.51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16721.2413318293</v>
      </c>
      <c r="D48" s="72"/>
      <c r="E48" s="127">
        <v>16013.516386895</v>
      </c>
      <c r="F48" s="72"/>
      <c r="G48" s="98">
        <f>IFERROR(((C48/E48)-1)*100,IF(C48+E48&lt;&gt;0,100,0))</f>
        <v>4.4195473863159807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6081</v>
      </c>
      <c r="D54" s="75"/>
      <c r="E54" s="128">
        <v>1904330</v>
      </c>
      <c r="F54" s="128">
        <v>224664793.66999999</v>
      </c>
      <c r="G54" s="128">
        <v>10077801.6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5437</v>
      </c>
      <c r="C68" s="66">
        <v>7433</v>
      </c>
      <c r="D68" s="98">
        <f>IFERROR(((B68/C68)-1)*100,IF(B68+C68&lt;&gt;0,100,0))</f>
        <v>-26.853222117583751</v>
      </c>
      <c r="E68" s="66">
        <v>244214</v>
      </c>
      <c r="F68" s="66">
        <v>205390</v>
      </c>
      <c r="G68" s="98">
        <f>IFERROR(((E68/F68)-1)*100,IF(E68+F68&lt;&gt;0,100,0))</f>
        <v>18.902575587905936</v>
      </c>
    </row>
    <row r="69" spans="1:7" s="16" customFormat="1" ht="12" x14ac:dyDescent="0.2">
      <c r="A69" s="79" t="s">
        <v>54</v>
      </c>
      <c r="B69" s="67">
        <v>180931002.55500001</v>
      </c>
      <c r="C69" s="66">
        <v>209085154.19999999</v>
      </c>
      <c r="D69" s="98">
        <f>IFERROR(((B69/C69)-1)*100,IF(B69+C69&lt;&gt;0,100,0))</f>
        <v>-13.465399661072631</v>
      </c>
      <c r="E69" s="66">
        <v>8028478443.9899998</v>
      </c>
      <c r="F69" s="66">
        <v>7138762642.3879995</v>
      </c>
      <c r="G69" s="98">
        <f>IFERROR(((E69/F69)-1)*100,IF(E69+F69&lt;&gt;0,100,0))</f>
        <v>12.46316548359674</v>
      </c>
    </row>
    <row r="70" spans="1:7" s="62" customFormat="1" ht="12" x14ac:dyDescent="0.2">
      <c r="A70" s="79" t="s">
        <v>55</v>
      </c>
      <c r="B70" s="67">
        <v>179000911.16060001</v>
      </c>
      <c r="C70" s="66">
        <v>211236794.17671999</v>
      </c>
      <c r="D70" s="98">
        <f>IFERROR(((B70/C70)-1)*100,IF(B70+C70&lt;&gt;0,100,0))</f>
        <v>-15.260543572324604</v>
      </c>
      <c r="E70" s="66">
        <v>7737014689.3170404</v>
      </c>
      <c r="F70" s="66">
        <v>7187239384.1405802</v>
      </c>
      <c r="G70" s="98">
        <f>IFERROR(((E70/F70)-1)*100,IF(E70+F70&lt;&gt;0,100,0))</f>
        <v>7.6493250856455308</v>
      </c>
    </row>
    <row r="71" spans="1:7" s="16" customFormat="1" ht="12" x14ac:dyDescent="0.2">
      <c r="A71" s="79" t="s">
        <v>94</v>
      </c>
      <c r="B71" s="98">
        <f>IFERROR(B69/B68/1000,)</f>
        <v>33.27772715743977</v>
      </c>
      <c r="C71" s="98">
        <f>IFERROR(C69/C68/1000,)</f>
        <v>28.129309054217675</v>
      </c>
      <c r="D71" s="98">
        <f>IFERROR(((B71/C71)-1)*100,IF(B71+C71&lt;&gt;0,100,0))</f>
        <v>18.30268242031401</v>
      </c>
      <c r="E71" s="98">
        <f>IFERROR(E69/E68/1000,)</f>
        <v>32.874767392491826</v>
      </c>
      <c r="F71" s="98">
        <f>IFERROR(F69/F68/1000,)</f>
        <v>34.757109121125666</v>
      </c>
      <c r="G71" s="98">
        <f>IFERROR(((E71/F71)-1)*100,IF(E71+F71&lt;&gt;0,100,0))</f>
        <v>-5.4157027906838628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2440</v>
      </c>
      <c r="C74" s="66">
        <v>3529</v>
      </c>
      <c r="D74" s="98">
        <f>IFERROR(((B74/C74)-1)*100,IF(B74+C74&lt;&gt;0,100,0))</f>
        <v>-30.858600170019834</v>
      </c>
      <c r="E74" s="66">
        <v>105660</v>
      </c>
      <c r="F74" s="66">
        <v>125371</v>
      </c>
      <c r="G74" s="98">
        <f>IFERROR(((E74/F74)-1)*100,IF(E74+F74&lt;&gt;0,100,0))</f>
        <v>-15.72213669827951</v>
      </c>
    </row>
    <row r="75" spans="1:7" s="16" customFormat="1" ht="12" x14ac:dyDescent="0.2">
      <c r="A75" s="79" t="s">
        <v>54</v>
      </c>
      <c r="B75" s="67">
        <v>439527680</v>
      </c>
      <c r="C75" s="66">
        <v>573592503.41600001</v>
      </c>
      <c r="D75" s="98">
        <f>IFERROR(((B75/C75)-1)*100,IF(B75+C75&lt;&gt;0,100,0))</f>
        <v>-23.372833957484453</v>
      </c>
      <c r="E75" s="66">
        <v>15243114420.336</v>
      </c>
      <c r="F75" s="66">
        <v>18376062901.272999</v>
      </c>
      <c r="G75" s="98">
        <f>IFERROR(((E75/F75)-1)*100,IF(E75+F75&lt;&gt;0,100,0))</f>
        <v>-17.049073557100002</v>
      </c>
    </row>
    <row r="76" spans="1:7" s="16" customFormat="1" ht="12" x14ac:dyDescent="0.2">
      <c r="A76" s="79" t="s">
        <v>55</v>
      </c>
      <c r="B76" s="67">
        <v>422868341.29825002</v>
      </c>
      <c r="C76" s="66">
        <v>568510526.15344</v>
      </c>
      <c r="D76" s="98">
        <f>IFERROR(((B76/C76)-1)*100,IF(B76+C76&lt;&gt;0,100,0))</f>
        <v>-25.618203736808454</v>
      </c>
      <c r="E76" s="66">
        <v>14851284652.049801</v>
      </c>
      <c r="F76" s="66">
        <v>18078815707.703098</v>
      </c>
      <c r="G76" s="98">
        <f>IFERROR(((E76/F76)-1)*100,IF(E76+F76&lt;&gt;0,100,0))</f>
        <v>-17.852557976339668</v>
      </c>
    </row>
    <row r="77" spans="1:7" s="16" customFormat="1" ht="12" x14ac:dyDescent="0.2">
      <c r="A77" s="79" t="s">
        <v>94</v>
      </c>
      <c r="B77" s="98">
        <f>IFERROR(B75/B74/1000,)</f>
        <v>180.13429508196722</v>
      </c>
      <c r="C77" s="98">
        <f>IFERROR(C75/C74/1000,)</f>
        <v>162.53683859903657</v>
      </c>
      <c r="D77" s="98">
        <f>IFERROR(((B77/C77)-1)*100,IF(B77+C77&lt;&gt;0,100,0))</f>
        <v>10.826749575425154</v>
      </c>
      <c r="E77" s="98">
        <f>IFERROR(E75/E74/1000,)</f>
        <v>144.26570528427033</v>
      </c>
      <c r="F77" s="98">
        <f>IFERROR(F75/F74/1000,)</f>
        <v>146.57347314189883</v>
      </c>
      <c r="G77" s="98">
        <f>IFERROR(((E77/F77)-1)*100,IF(E77+F77&lt;&gt;0,100,0))</f>
        <v>-1.5744785247698512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163</v>
      </c>
      <c r="C80" s="66">
        <v>246</v>
      </c>
      <c r="D80" s="98">
        <f>IFERROR(((B80/C80)-1)*100,IF(B80+C80&lt;&gt;0,100,0))</f>
        <v>-33.739837398373986</v>
      </c>
      <c r="E80" s="66">
        <v>8389</v>
      </c>
      <c r="F80" s="66">
        <v>6587</v>
      </c>
      <c r="G80" s="98">
        <f>IFERROR(((E80/F80)-1)*100,IF(E80+F80&lt;&gt;0,100,0))</f>
        <v>27.356915135873685</v>
      </c>
    </row>
    <row r="81" spans="1:7" s="16" customFormat="1" ht="12" x14ac:dyDescent="0.2">
      <c r="A81" s="79" t="s">
        <v>54</v>
      </c>
      <c r="B81" s="67">
        <v>8998631.4949999992</v>
      </c>
      <c r="C81" s="66">
        <v>23574398.276999999</v>
      </c>
      <c r="D81" s="98">
        <f>IFERROR(((B81/C81)-1)*100,IF(B81+C81&lt;&gt;0,100,0))</f>
        <v>-61.828796691793507</v>
      </c>
      <c r="E81" s="66">
        <v>725205559.78900003</v>
      </c>
      <c r="F81" s="66">
        <v>500879163.704</v>
      </c>
      <c r="G81" s="98">
        <f>IFERROR(((E81/F81)-1)*100,IF(E81+F81&lt;&gt;0,100,0))</f>
        <v>44.786529834083531</v>
      </c>
    </row>
    <row r="82" spans="1:7" s="16" customFormat="1" ht="12" x14ac:dyDescent="0.2">
      <c r="A82" s="79" t="s">
        <v>55</v>
      </c>
      <c r="B82" s="67">
        <v>4340254.7272999296</v>
      </c>
      <c r="C82" s="66">
        <v>4536285.2482003197</v>
      </c>
      <c r="D82" s="98">
        <f>IFERROR(((B82/C82)-1)*100,IF(B82+C82&lt;&gt;0,100,0))</f>
        <v>-4.3213887613915203</v>
      </c>
      <c r="E82" s="66">
        <v>249809016.40098801</v>
      </c>
      <c r="F82" s="66">
        <v>169567058.559699</v>
      </c>
      <c r="G82" s="98">
        <f>IFERROR(((E82/F82)-1)*100,IF(E82+F82&lt;&gt;0,100,0))</f>
        <v>47.321666438554423</v>
      </c>
    </row>
    <row r="83" spans="1:7" s="32" customFormat="1" x14ac:dyDescent="0.2">
      <c r="A83" s="79" t="s">
        <v>94</v>
      </c>
      <c r="B83" s="98">
        <f>IFERROR(B81/B80/1000,)</f>
        <v>55.206328190184045</v>
      </c>
      <c r="C83" s="98">
        <f>IFERROR(C81/C80/1000,)</f>
        <v>95.830887304878033</v>
      </c>
      <c r="D83" s="98">
        <f>IFERROR(((B83/C83)-1)*100,IF(B83+C83&lt;&gt;0,100,0))</f>
        <v>-42.391926295590189</v>
      </c>
      <c r="E83" s="98">
        <f>IFERROR(E81/E80/1000,)</f>
        <v>86.447199879485041</v>
      </c>
      <c r="F83" s="98">
        <f>IFERROR(F81/F80/1000,)</f>
        <v>76.04055923850008</v>
      </c>
      <c r="G83" s="98">
        <f>IFERROR(((E83/F83)-1)*100,IF(E83+F83&lt;&gt;0,100,0))</f>
        <v>13.685644536548836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8040</v>
      </c>
      <c r="C86" s="64">
        <f>C68+C74+C80</f>
        <v>11208</v>
      </c>
      <c r="D86" s="98">
        <f>IFERROR(((B86/C86)-1)*100,IF(B86+C86&lt;&gt;0,100,0))</f>
        <v>-28.26552462526767</v>
      </c>
      <c r="E86" s="64">
        <f>E68+E74+E80</f>
        <v>358263</v>
      </c>
      <c r="F86" s="64">
        <f>F68+F74+F80</f>
        <v>337348</v>
      </c>
      <c r="G86" s="98">
        <f>IFERROR(((E86/F86)-1)*100,IF(E86+F86&lt;&gt;0,100,0))</f>
        <v>6.1998292564354962</v>
      </c>
    </row>
    <row r="87" spans="1:7" s="62" customFormat="1" ht="12" x14ac:dyDescent="0.2">
      <c r="A87" s="79" t="s">
        <v>54</v>
      </c>
      <c r="B87" s="64">
        <f t="shared" ref="B87:C87" si="1">B69+B75+B81</f>
        <v>629457314.05000007</v>
      </c>
      <c r="C87" s="64">
        <f t="shared" si="1"/>
        <v>806252055.89299989</v>
      </c>
      <c r="D87" s="98">
        <f>IFERROR(((B87/C87)-1)*100,IF(B87+C87&lt;&gt;0,100,0))</f>
        <v>-21.927974080907376</v>
      </c>
      <c r="E87" s="64">
        <f t="shared" ref="E87:F87" si="2">E69+E75+E81</f>
        <v>23996798424.115002</v>
      </c>
      <c r="F87" s="64">
        <f t="shared" si="2"/>
        <v>26015704707.364998</v>
      </c>
      <c r="G87" s="98">
        <f>IFERROR(((E87/F87)-1)*100,IF(E87+F87&lt;&gt;0,100,0))</f>
        <v>-7.7603367118417754</v>
      </c>
    </row>
    <row r="88" spans="1:7" s="62" customFormat="1" ht="12" x14ac:dyDescent="0.2">
      <c r="A88" s="79" t="s">
        <v>55</v>
      </c>
      <c r="B88" s="64">
        <f t="shared" ref="B88:C88" si="3">B70+B76+B82</f>
        <v>606209507.18614995</v>
      </c>
      <c r="C88" s="64">
        <f t="shared" si="3"/>
        <v>784283605.57836032</v>
      </c>
      <c r="D88" s="98">
        <f>IFERROR(((B88/C88)-1)*100,IF(B88+C88&lt;&gt;0,100,0))</f>
        <v>-22.705319494839095</v>
      </c>
      <c r="E88" s="64">
        <f t="shared" ref="E88:F88" si="4">E70+E76+E82</f>
        <v>22838108357.76783</v>
      </c>
      <c r="F88" s="64">
        <f t="shared" si="4"/>
        <v>25435622150.403378</v>
      </c>
      <c r="G88" s="98">
        <f>IFERROR(((E88/F88)-1)*100,IF(E88+F88&lt;&gt;0,100,0))</f>
        <v>-10.212110312365031</v>
      </c>
    </row>
    <row r="89" spans="1:7" s="63" customFormat="1" x14ac:dyDescent="0.2">
      <c r="A89" s="79" t="s">
        <v>95</v>
      </c>
      <c r="B89" s="98">
        <f>IFERROR((B75/B87)*100,IF(B75+B87&lt;&gt;0,100,0))</f>
        <v>69.82644735224838</v>
      </c>
      <c r="C89" s="98">
        <f>IFERROR((C75/C87)*100,IF(C75+C87&lt;&gt;0,100,0))</f>
        <v>71.143074826729276</v>
      </c>
      <c r="D89" s="98">
        <f>IFERROR(((B89/C89)-1)*100,IF(B89+C89&lt;&gt;0,100,0))</f>
        <v>-1.850675526307477</v>
      </c>
      <c r="E89" s="98">
        <f>IFERROR((E75/E87)*100,IF(E75+E87&lt;&gt;0,100,0))</f>
        <v>63.521450449064076</v>
      </c>
      <c r="F89" s="98">
        <f>IFERROR((F75/F87)*100,IF(F75+F87&lt;&gt;0,100,0))</f>
        <v>70.634499845282946</v>
      </c>
      <c r="G89" s="98">
        <f>IFERROR(((E89/F89)-1)*100,IF(E89+F89&lt;&gt;0,100,0))</f>
        <v>-10.070219810148318</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21160459.002</v>
      </c>
      <c r="C95" s="129">
        <v>29325124.642999999</v>
      </c>
      <c r="D95" s="65">
        <f>B95-C95</f>
        <v>-8164665.6409999989</v>
      </c>
      <c r="E95" s="129">
        <v>997841480.06700003</v>
      </c>
      <c r="F95" s="129">
        <v>1016056699.329</v>
      </c>
      <c r="G95" s="80">
        <f>E95-F95</f>
        <v>-18215219.261999965</v>
      </c>
    </row>
    <row r="96" spans="1:7" s="16" customFormat="1" ht="13.5" x14ac:dyDescent="0.2">
      <c r="A96" s="79" t="s">
        <v>88</v>
      </c>
      <c r="B96" s="66">
        <v>18866105.782000002</v>
      </c>
      <c r="C96" s="129">
        <v>26456728.624000002</v>
      </c>
      <c r="D96" s="65">
        <f>B96-C96</f>
        <v>-7590622.8420000002</v>
      </c>
      <c r="E96" s="129">
        <v>1061336415.7309999</v>
      </c>
      <c r="F96" s="129">
        <v>1037888047.541</v>
      </c>
      <c r="G96" s="80">
        <f>E96-F96</f>
        <v>23448368.189999938</v>
      </c>
    </row>
    <row r="97" spans="1:7" s="28" customFormat="1" ht="12" x14ac:dyDescent="0.2">
      <c r="A97" s="81" t="s">
        <v>16</v>
      </c>
      <c r="B97" s="65">
        <f>B95-B96</f>
        <v>2294353.2199999988</v>
      </c>
      <c r="C97" s="65">
        <f>C95-C96</f>
        <v>2868396.0189999975</v>
      </c>
      <c r="D97" s="82"/>
      <c r="E97" s="65">
        <f>E95-E96</f>
        <v>-63494935.663999915</v>
      </c>
      <c r="F97" s="82">
        <f>F95-F96</f>
        <v>-21831348.212000012</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715.53762141934601</v>
      </c>
      <c r="C104" s="131">
        <v>689.02129721524</v>
      </c>
      <c r="D104" s="98">
        <f>IFERROR(((B104/C104)-1)*100,IF(B104+C104&lt;&gt;0,100,0))</f>
        <v>3.8484041511162026</v>
      </c>
      <c r="E104" s="84"/>
      <c r="F104" s="130">
        <v>720.14069843062805</v>
      </c>
      <c r="G104" s="130">
        <v>711.54908415248406</v>
      </c>
    </row>
    <row r="105" spans="1:7" s="16" customFormat="1" ht="12" x14ac:dyDescent="0.2">
      <c r="A105" s="79" t="s">
        <v>50</v>
      </c>
      <c r="B105" s="130">
        <v>706.86226613600797</v>
      </c>
      <c r="C105" s="131">
        <v>682.11902908317097</v>
      </c>
      <c r="D105" s="98">
        <f>IFERROR(((B105/C105)-1)*100,IF(B105+C105&lt;&gt;0,100,0))</f>
        <v>3.627407534150473</v>
      </c>
      <c r="E105" s="84"/>
      <c r="F105" s="130">
        <v>711.39955858929102</v>
      </c>
      <c r="G105" s="130">
        <v>702.94884275338097</v>
      </c>
    </row>
    <row r="106" spans="1:7" s="16" customFormat="1" ht="12" x14ac:dyDescent="0.2">
      <c r="A106" s="79" t="s">
        <v>51</v>
      </c>
      <c r="B106" s="130">
        <v>751.19676827459796</v>
      </c>
      <c r="C106" s="131">
        <v>715.81158527910804</v>
      </c>
      <c r="D106" s="98">
        <f>IFERROR(((B106/C106)-1)*100,IF(B106+C106&lt;&gt;0,100,0))</f>
        <v>4.9433655061188464</v>
      </c>
      <c r="E106" s="84"/>
      <c r="F106" s="130">
        <v>756.09563958106605</v>
      </c>
      <c r="G106" s="130">
        <v>746.84211273047697</v>
      </c>
    </row>
    <row r="107" spans="1:7" s="28" customFormat="1" ht="12" x14ac:dyDescent="0.2">
      <c r="A107" s="81" t="s">
        <v>52</v>
      </c>
      <c r="B107" s="85"/>
      <c r="C107" s="84"/>
      <c r="D107" s="86"/>
      <c r="E107" s="84"/>
      <c r="F107" s="71"/>
      <c r="G107" s="71"/>
    </row>
    <row r="108" spans="1:7" s="16" customFormat="1" ht="12" x14ac:dyDescent="0.2">
      <c r="A108" s="79" t="s">
        <v>56</v>
      </c>
      <c r="B108" s="130">
        <v>581.05321455452099</v>
      </c>
      <c r="C108" s="131">
        <v>518.81288893123099</v>
      </c>
      <c r="D108" s="98">
        <f>IFERROR(((B108/C108)-1)*100,IF(B108+C108&lt;&gt;0,100,0))</f>
        <v>11.996680682221839</v>
      </c>
      <c r="E108" s="84"/>
      <c r="F108" s="130">
        <v>581.46728551796605</v>
      </c>
      <c r="G108" s="130">
        <v>579.75817381620698</v>
      </c>
    </row>
    <row r="109" spans="1:7" s="16" customFormat="1" ht="12" x14ac:dyDescent="0.2">
      <c r="A109" s="79" t="s">
        <v>57</v>
      </c>
      <c r="B109" s="130">
        <v>747.90324669094605</v>
      </c>
      <c r="C109" s="131">
        <v>660.05759354690201</v>
      </c>
      <c r="D109" s="98">
        <f>IFERROR(((B109/C109)-1)*100,IF(B109+C109&lt;&gt;0,100,0))</f>
        <v>13.308786082134816</v>
      </c>
      <c r="E109" s="84"/>
      <c r="F109" s="130">
        <v>750.33050623851</v>
      </c>
      <c r="G109" s="130">
        <v>744.57155018698199</v>
      </c>
    </row>
    <row r="110" spans="1:7" s="16" customFormat="1" ht="12" x14ac:dyDescent="0.2">
      <c r="A110" s="79" t="s">
        <v>59</v>
      </c>
      <c r="B110" s="130">
        <v>816.33508848775</v>
      </c>
      <c r="C110" s="131">
        <v>770.16523958699304</v>
      </c>
      <c r="D110" s="98">
        <f>IFERROR(((B110/C110)-1)*100,IF(B110+C110&lt;&gt;0,100,0))</f>
        <v>5.994797808002339</v>
      </c>
      <c r="E110" s="84"/>
      <c r="F110" s="130">
        <v>821.70749220297205</v>
      </c>
      <c r="G110" s="130">
        <v>811.87036227655597</v>
      </c>
    </row>
    <row r="111" spans="1:7" s="16" customFormat="1" ht="12" x14ac:dyDescent="0.2">
      <c r="A111" s="79" t="s">
        <v>58</v>
      </c>
      <c r="B111" s="130">
        <v>733.45487368076704</v>
      </c>
      <c r="C111" s="131">
        <v>745.51166618430705</v>
      </c>
      <c r="D111" s="98">
        <f>IFERROR(((B111/C111)-1)*100,IF(B111+C111&lt;&gt;0,100,0))</f>
        <v>-1.6172506817028531</v>
      </c>
      <c r="E111" s="84"/>
      <c r="F111" s="130">
        <v>740.05181032927703</v>
      </c>
      <c r="G111" s="130">
        <v>728.49427807576899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66">
        <v>0</v>
      </c>
      <c r="D119" s="98">
        <f>IFERROR(((B119/C119)-1)*100,IF(B119+C119&lt;&gt;0,100,0))</f>
        <v>100</v>
      </c>
      <c r="E119" s="66">
        <v>12</v>
      </c>
      <c r="F119" s="66">
        <v>0</v>
      </c>
      <c r="G119" s="98">
        <f>IFERROR(((E119/F119)-1)*100,IF(E119+F119&lt;&gt;0,100,0))</f>
        <v>100</v>
      </c>
    </row>
    <row r="120" spans="1:7" s="16" customFormat="1" ht="12" x14ac:dyDescent="0.2">
      <c r="A120" s="79" t="s">
        <v>72</v>
      </c>
      <c r="B120" s="67">
        <v>141</v>
      </c>
      <c r="C120" s="66">
        <v>54</v>
      </c>
      <c r="D120" s="98">
        <f>IFERROR(((B120/C120)-1)*100,IF(B120+C120&lt;&gt;0,100,0))</f>
        <v>161.11111111111111</v>
      </c>
      <c r="E120" s="66">
        <v>11230</v>
      </c>
      <c r="F120" s="66">
        <v>8771</v>
      </c>
      <c r="G120" s="98">
        <f>IFERROR(((E120/F120)-1)*100,IF(E120+F120&lt;&gt;0,100,0))</f>
        <v>28.035571770607692</v>
      </c>
    </row>
    <row r="121" spans="1:7" s="16" customFormat="1" ht="12" x14ac:dyDescent="0.2">
      <c r="A121" s="79" t="s">
        <v>74</v>
      </c>
      <c r="B121" s="67">
        <v>4</v>
      </c>
      <c r="C121" s="66">
        <v>5</v>
      </c>
      <c r="D121" s="98">
        <f>IFERROR(((B121/C121)-1)*100,IF(B121+C121&lt;&gt;0,100,0))</f>
        <v>-19.999999999999996</v>
      </c>
      <c r="E121" s="66">
        <v>325</v>
      </c>
      <c r="F121" s="66">
        <v>310</v>
      </c>
      <c r="G121" s="98">
        <f>IFERROR(((E121/F121)-1)*100,IF(E121+F121&lt;&gt;0,100,0))</f>
        <v>4.8387096774193505</v>
      </c>
    </row>
    <row r="122" spans="1:7" s="28" customFormat="1" ht="12" x14ac:dyDescent="0.2">
      <c r="A122" s="81" t="s">
        <v>34</v>
      </c>
      <c r="B122" s="82">
        <f>SUM(B119:B121)</f>
        <v>146</v>
      </c>
      <c r="C122" s="82">
        <f>SUM(C119:C121)</f>
        <v>59</v>
      </c>
      <c r="D122" s="98">
        <f>IFERROR(((B122/C122)-1)*100,IF(B122+C122&lt;&gt;0,100,0))</f>
        <v>147.45762711864407</v>
      </c>
      <c r="E122" s="82">
        <f>SUM(E119:E121)</f>
        <v>11567</v>
      </c>
      <c r="F122" s="82">
        <f>SUM(F119:F121)</f>
        <v>9081</v>
      </c>
      <c r="G122" s="98">
        <f>IFERROR(((E122/F122)-1)*100,IF(E122+F122&lt;&gt;0,100,0))</f>
        <v>27.375839665235112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33</v>
      </c>
      <c r="C125" s="66">
        <v>0</v>
      </c>
      <c r="D125" s="98">
        <f>IFERROR(((B125/C125)-1)*100,IF(B125+C125&lt;&gt;0,100,0))</f>
        <v>100</v>
      </c>
      <c r="E125" s="66">
        <v>1205</v>
      </c>
      <c r="F125" s="66">
        <v>1163</v>
      </c>
      <c r="G125" s="98">
        <f>IFERROR(((E125/F125)-1)*100,IF(E125+F125&lt;&gt;0,100,0))</f>
        <v>3.6113499570077368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33</v>
      </c>
      <c r="C127" s="82">
        <f>SUM(C125:C126)</f>
        <v>0</v>
      </c>
      <c r="D127" s="98">
        <f>IFERROR(((B127/C127)-1)*100,IF(B127+C127&lt;&gt;0,100,0))</f>
        <v>100</v>
      </c>
      <c r="E127" s="82">
        <f>SUM(E125:E126)</f>
        <v>1205</v>
      </c>
      <c r="F127" s="82">
        <f>SUM(F125:F126)</f>
        <v>1163</v>
      </c>
      <c r="G127" s="98">
        <f>IFERROR(((E127/F127)-1)*100,IF(E127+F127&lt;&gt;0,100,0))</f>
        <v>3.6113499570077368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30000</v>
      </c>
      <c r="C130" s="66">
        <v>0</v>
      </c>
      <c r="D130" s="98">
        <f>IFERROR(((B130/C130)-1)*100,IF(B130+C130&lt;&gt;0,100,0))</f>
        <v>100</v>
      </c>
      <c r="E130" s="66">
        <v>100085</v>
      </c>
      <c r="F130" s="66">
        <v>0</v>
      </c>
      <c r="G130" s="98">
        <f>IFERROR(((E130/F130)-1)*100,IF(E130+F130&lt;&gt;0,100,0))</f>
        <v>100</v>
      </c>
    </row>
    <row r="131" spans="1:7" s="16" customFormat="1" ht="12" x14ac:dyDescent="0.2">
      <c r="A131" s="79" t="s">
        <v>72</v>
      </c>
      <c r="B131" s="67">
        <v>16079</v>
      </c>
      <c r="C131" s="66">
        <v>16424</v>
      </c>
      <c r="D131" s="98">
        <f>IFERROR(((B131/C131)-1)*100,IF(B131+C131&lt;&gt;0,100,0))</f>
        <v>-2.1005845104724807</v>
      </c>
      <c r="E131" s="66">
        <v>9321839</v>
      </c>
      <c r="F131" s="66">
        <v>7731377</v>
      </c>
      <c r="G131" s="98">
        <f>IFERROR(((E131/F131)-1)*100,IF(E131+F131&lt;&gt;0,100,0))</f>
        <v>20.571523028821392</v>
      </c>
    </row>
    <row r="132" spans="1:7" s="16" customFormat="1" ht="12" x14ac:dyDescent="0.2">
      <c r="A132" s="79" t="s">
        <v>74</v>
      </c>
      <c r="B132" s="67">
        <v>62</v>
      </c>
      <c r="C132" s="66">
        <v>15</v>
      </c>
      <c r="D132" s="98">
        <f>IFERROR(((B132/C132)-1)*100,IF(B132+C132&lt;&gt;0,100,0))</f>
        <v>313.33333333333337</v>
      </c>
      <c r="E132" s="66">
        <v>18954</v>
      </c>
      <c r="F132" s="66">
        <v>15628</v>
      </c>
      <c r="G132" s="98">
        <f>IFERROR(((E132/F132)-1)*100,IF(E132+F132&lt;&gt;0,100,0))</f>
        <v>21.282313795751207</v>
      </c>
    </row>
    <row r="133" spans="1:7" s="16" customFormat="1" ht="12" x14ac:dyDescent="0.2">
      <c r="A133" s="81" t="s">
        <v>34</v>
      </c>
      <c r="B133" s="82">
        <f>SUM(B130:B132)</f>
        <v>46141</v>
      </c>
      <c r="C133" s="82">
        <f>SUM(C130:C132)</f>
        <v>16439</v>
      </c>
      <c r="D133" s="98">
        <f>IFERROR(((B133/C133)-1)*100,IF(B133+C133&lt;&gt;0,100,0))</f>
        <v>180.68009002980716</v>
      </c>
      <c r="E133" s="82">
        <f>SUM(E130:E132)</f>
        <v>9440878</v>
      </c>
      <c r="F133" s="82">
        <f>SUM(F130:F132)</f>
        <v>7747005</v>
      </c>
      <c r="G133" s="98">
        <f>IFERROR(((E133/F133)-1)*100,IF(E133+F133&lt;&gt;0,100,0))</f>
        <v>21.864875522863358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12695</v>
      </c>
      <c r="C136" s="66">
        <v>0</v>
      </c>
      <c r="D136" s="98">
        <f>IFERROR(((B136/C136)-1)*100,)</f>
        <v>0</v>
      </c>
      <c r="E136" s="66">
        <v>556418</v>
      </c>
      <c r="F136" s="66">
        <v>720670</v>
      </c>
      <c r="G136" s="98">
        <f>IFERROR(((E136/F136)-1)*100,)</f>
        <v>-22.791568956665319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12695</v>
      </c>
      <c r="C138" s="82">
        <f>SUM(C136:C137)</f>
        <v>0</v>
      </c>
      <c r="D138" s="98">
        <f>IFERROR(((B138/C138)-1)*100,)</f>
        <v>0</v>
      </c>
      <c r="E138" s="82">
        <f>SUM(E136:E137)</f>
        <v>556418</v>
      </c>
      <c r="F138" s="82">
        <f>SUM(F136:F137)</f>
        <v>720670</v>
      </c>
      <c r="G138" s="98">
        <f>IFERROR(((E138/F138)-1)*100,)</f>
        <v>-22.791568956665319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720990</v>
      </c>
      <c r="C141" s="66">
        <v>0</v>
      </c>
      <c r="D141" s="98">
        <f>IFERROR(((B141/C141)-1)*100,IF(B141+C141&lt;&gt;0,100,0))</f>
        <v>100</v>
      </c>
      <c r="E141" s="66">
        <v>2412828.5237500002</v>
      </c>
      <c r="F141" s="66">
        <v>0</v>
      </c>
      <c r="G141" s="98">
        <f>IFERROR(((E141/F141)-1)*100,IF(E141+F141&lt;&gt;0,100,0))</f>
        <v>100</v>
      </c>
    </row>
    <row r="142" spans="1:7" s="32" customFormat="1" x14ac:dyDescent="0.2">
      <c r="A142" s="79" t="s">
        <v>72</v>
      </c>
      <c r="B142" s="67">
        <v>1567111.3681399999</v>
      </c>
      <c r="C142" s="66">
        <v>1592660.78501</v>
      </c>
      <c r="D142" s="98">
        <f>IFERROR(((B142/C142)-1)*100,IF(B142+C142&lt;&gt;0,100,0))</f>
        <v>-1.6041970211402967</v>
      </c>
      <c r="E142" s="66">
        <v>862830582.59593999</v>
      </c>
      <c r="F142" s="66">
        <v>767625773.97730994</v>
      </c>
      <c r="G142" s="98">
        <f>IFERROR(((E142/F142)-1)*100,IF(E142+F142&lt;&gt;0,100,0))</f>
        <v>12.40250286612239</v>
      </c>
    </row>
    <row r="143" spans="1:7" s="32" customFormat="1" x14ac:dyDescent="0.2">
      <c r="A143" s="79" t="s">
        <v>74</v>
      </c>
      <c r="B143" s="67">
        <v>193390.21</v>
      </c>
      <c r="C143" s="66">
        <v>103717.97</v>
      </c>
      <c r="D143" s="98">
        <f>IFERROR(((B143/C143)-1)*100,IF(B143+C143&lt;&gt;0,100,0))</f>
        <v>86.457766190371814</v>
      </c>
      <c r="E143" s="66">
        <v>92428875.790000007</v>
      </c>
      <c r="F143" s="66">
        <v>85195235.290000007</v>
      </c>
      <c r="G143" s="98">
        <f>IFERROR(((E143/F143)-1)*100,IF(E143+F143&lt;&gt;0,100,0))</f>
        <v>8.4906632106561695</v>
      </c>
    </row>
    <row r="144" spans="1:7" s="16" customFormat="1" ht="12" x14ac:dyDescent="0.2">
      <c r="A144" s="81" t="s">
        <v>34</v>
      </c>
      <c r="B144" s="82">
        <f>SUM(B141:B143)</f>
        <v>2481491.5781399999</v>
      </c>
      <c r="C144" s="82">
        <f>SUM(C141:C143)</f>
        <v>1696378.75501</v>
      </c>
      <c r="D144" s="98">
        <f>IFERROR(((B144/C144)-1)*100,IF(B144+C144&lt;&gt;0,100,0))</f>
        <v>46.28169392072892</v>
      </c>
      <c r="E144" s="82">
        <f>SUM(E141:E143)</f>
        <v>957672286.9096899</v>
      </c>
      <c r="F144" s="82">
        <f>SUM(F141:F143)</f>
        <v>852821009.2673099</v>
      </c>
      <c r="G144" s="98">
        <f>IFERROR(((E144/F144)-1)*100,IF(E144+F144&lt;&gt;0,100,0))</f>
        <v>12.294640552120262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25509.070810000001</v>
      </c>
      <c r="C147" s="66">
        <v>0</v>
      </c>
      <c r="D147" s="98">
        <f>IFERROR(((B147/C147)-1)*100,IF(B147+C147&lt;&gt;0,100,0))</f>
        <v>100</v>
      </c>
      <c r="E147" s="66">
        <v>1027944.14889</v>
      </c>
      <c r="F147" s="66">
        <v>941554.67134</v>
      </c>
      <c r="G147" s="98">
        <f>IFERROR(((E147/F147)-1)*100,IF(E147+F147&lt;&gt;0,100,0))</f>
        <v>9.1751950449199491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25509.070810000001</v>
      </c>
      <c r="C149" s="82">
        <f>SUM(C147:C148)</f>
        <v>0</v>
      </c>
      <c r="D149" s="98">
        <f>IFERROR(((B149/C149)-1)*100,IF(B149+C149&lt;&gt;0,100,0))</f>
        <v>100</v>
      </c>
      <c r="E149" s="82">
        <f>SUM(E147:E148)</f>
        <v>1027944.14889</v>
      </c>
      <c r="F149" s="82">
        <f>SUM(F147:F148)</f>
        <v>941554.67134</v>
      </c>
      <c r="G149" s="98">
        <f>IFERROR(((E149/F149)-1)*100,IF(E149+F149&lt;&gt;0,100,0))</f>
        <v>9.1751950449199491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70010</v>
      </c>
      <c r="C152" s="66">
        <v>0</v>
      </c>
      <c r="D152" s="98">
        <f>IFERROR(((B152/C152)-1)*100,IF(B152+C152&lt;&gt;0,100,0))</f>
        <v>100</v>
      </c>
      <c r="E152" s="78"/>
      <c r="F152" s="78"/>
      <c r="G152" s="65"/>
    </row>
    <row r="153" spans="1:7" s="16" customFormat="1" ht="12" x14ac:dyDescent="0.2">
      <c r="A153" s="79" t="s">
        <v>72</v>
      </c>
      <c r="B153" s="67">
        <v>968151</v>
      </c>
      <c r="C153" s="66">
        <v>849803</v>
      </c>
      <c r="D153" s="98">
        <f>IFERROR(((B153/C153)-1)*100,IF(B153+C153&lt;&gt;0,100,0))</f>
        <v>13.926521793874592</v>
      </c>
      <c r="E153" s="78"/>
      <c r="F153" s="78"/>
      <c r="G153" s="65"/>
    </row>
    <row r="154" spans="1:7" s="16" customFormat="1" ht="12" x14ac:dyDescent="0.2">
      <c r="A154" s="79" t="s">
        <v>74</v>
      </c>
      <c r="B154" s="67">
        <v>2423</v>
      </c>
      <c r="C154" s="66">
        <v>2556</v>
      </c>
      <c r="D154" s="98">
        <f>IFERROR(((B154/C154)-1)*100,IF(B154+C154&lt;&gt;0,100,0))</f>
        <v>-5.2034428794992209</v>
      </c>
      <c r="E154" s="78"/>
      <c r="F154" s="78"/>
      <c r="G154" s="65"/>
    </row>
    <row r="155" spans="1:7" s="28" customFormat="1" ht="12" x14ac:dyDescent="0.2">
      <c r="A155" s="81" t="s">
        <v>34</v>
      </c>
      <c r="B155" s="82">
        <f>SUM(B152:B154)</f>
        <v>1040584</v>
      </c>
      <c r="C155" s="82">
        <f>SUM(C152:C154)</f>
        <v>852359</v>
      </c>
      <c r="D155" s="98">
        <f>IFERROR(((B155/C155)-1)*100,IF(B155+C155&lt;&gt;0,100,0))</f>
        <v>22.082831295264093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227377</v>
      </c>
      <c r="C158" s="66">
        <v>201261</v>
      </c>
      <c r="D158" s="98">
        <f>IFERROR(((B158/C158)-1)*100,IF(B158+C158&lt;&gt;0,100,0))</f>
        <v>12.976185152612786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227377</v>
      </c>
      <c r="C160" s="82">
        <f>SUM(C158:C159)</f>
        <v>201261</v>
      </c>
      <c r="D160" s="98">
        <f>IFERROR(((B160/C160)-1)*100,IF(B160+C160&lt;&gt;0,100,0))</f>
        <v>12.976185152612786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7385</v>
      </c>
      <c r="C168" s="113">
        <v>8368</v>
      </c>
      <c r="D168" s="111">
        <f>IFERROR(((B168/C168)-1)*100,IF(B168+C168&lt;&gt;0,100,0))</f>
        <v>-11.747131931166344</v>
      </c>
      <c r="E168" s="113">
        <v>335340</v>
      </c>
      <c r="F168" s="113">
        <v>288925</v>
      </c>
      <c r="G168" s="111">
        <f>IFERROR(((E168/F168)-1)*100,IF(E168+F168&lt;&gt;0,100,0))</f>
        <v>16.064722678895915</v>
      </c>
    </row>
    <row r="169" spans="1:7" x14ac:dyDescent="0.2">
      <c r="A169" s="101" t="s">
        <v>32</v>
      </c>
      <c r="B169" s="112">
        <v>53593</v>
      </c>
      <c r="C169" s="113">
        <v>50521</v>
      </c>
      <c r="D169" s="111">
        <f t="shared" ref="D169:D171" si="5">IFERROR(((B169/C169)-1)*100,IF(B169+C169&lt;&gt;0,100,0))</f>
        <v>6.0806397339720153</v>
      </c>
      <c r="E169" s="113">
        <v>2201958</v>
      </c>
      <c r="F169" s="113">
        <v>2218672</v>
      </c>
      <c r="G169" s="111">
        <f>IFERROR(((E169/F169)-1)*100,IF(E169+F169&lt;&gt;0,100,0))</f>
        <v>-0.75333352564056488</v>
      </c>
    </row>
    <row r="170" spans="1:7" x14ac:dyDescent="0.2">
      <c r="A170" s="101" t="s">
        <v>92</v>
      </c>
      <c r="B170" s="112">
        <v>16109372</v>
      </c>
      <c r="C170" s="113">
        <v>13009917</v>
      </c>
      <c r="D170" s="111">
        <f t="shared" si="5"/>
        <v>23.823787653679872</v>
      </c>
      <c r="E170" s="113">
        <v>590884588</v>
      </c>
      <c r="F170" s="113">
        <v>553788202</v>
      </c>
      <c r="G170" s="111">
        <f>IFERROR(((E170/F170)-1)*100,IF(E170+F170&lt;&gt;0,100,0))</f>
        <v>6.6986594994308035</v>
      </c>
    </row>
    <row r="171" spans="1:7" x14ac:dyDescent="0.2">
      <c r="A171" s="101" t="s">
        <v>93</v>
      </c>
      <c r="B171" s="112">
        <v>153199</v>
      </c>
      <c r="C171" s="113">
        <v>138512</v>
      </c>
      <c r="D171" s="111">
        <f t="shared" si="5"/>
        <v>10.603413422663731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308</v>
      </c>
      <c r="C174" s="113">
        <v>338</v>
      </c>
      <c r="D174" s="111">
        <f t="shared" ref="D174:D177" si="6">IFERROR(((B174/C174)-1)*100,IF(B174+C174&lt;&gt;0,100,0))</f>
        <v>-8.875739644970416</v>
      </c>
      <c r="E174" s="113">
        <v>14340</v>
      </c>
      <c r="F174" s="113">
        <v>21021</v>
      </c>
      <c r="G174" s="111">
        <f t="shared" ref="G174" si="7">IFERROR(((E174/F174)-1)*100,IF(E174+F174&lt;&gt;0,100,0))</f>
        <v>-31.782503211074641</v>
      </c>
    </row>
    <row r="175" spans="1:7" x14ac:dyDescent="0.2">
      <c r="A175" s="101" t="s">
        <v>32</v>
      </c>
      <c r="B175" s="112">
        <v>5292</v>
      </c>
      <c r="C175" s="113">
        <v>6280</v>
      </c>
      <c r="D175" s="111">
        <f t="shared" si="6"/>
        <v>-15.732484076433117</v>
      </c>
      <c r="E175" s="113">
        <v>179784</v>
      </c>
      <c r="F175" s="113">
        <v>230077</v>
      </c>
      <c r="G175" s="111">
        <f t="shared" ref="G175" si="8">IFERROR(((E175/F175)-1)*100,IF(E175+F175&lt;&gt;0,100,0))</f>
        <v>-21.859203657905834</v>
      </c>
    </row>
    <row r="176" spans="1:7" x14ac:dyDescent="0.2">
      <c r="A176" s="101" t="s">
        <v>92</v>
      </c>
      <c r="B176" s="112">
        <v>46732</v>
      </c>
      <c r="C176" s="113">
        <v>54691</v>
      </c>
      <c r="D176" s="111">
        <f t="shared" si="6"/>
        <v>-14.552668629207732</v>
      </c>
      <c r="E176" s="113">
        <v>1511036</v>
      </c>
      <c r="F176" s="113">
        <v>3984040</v>
      </c>
      <c r="G176" s="111">
        <f t="shared" ref="G176" si="9">IFERROR(((E176/F176)-1)*100,IF(E176+F176&lt;&gt;0,100,0))</f>
        <v>-62.072770353711306</v>
      </c>
    </row>
    <row r="177" spans="1:7" x14ac:dyDescent="0.2">
      <c r="A177" s="101" t="s">
        <v>93</v>
      </c>
      <c r="B177" s="112">
        <v>42562</v>
      </c>
      <c r="C177" s="113">
        <v>44393</v>
      </c>
      <c r="D177" s="111">
        <f t="shared" si="6"/>
        <v>-4.1245241366882119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2020-09-07T06:00:00+00:00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427061A7-7296-4EFC-96CA-73CE8EC09DC5}"/>
</file>

<file path=customXml/itemProps2.xml><?xml version="1.0" encoding="utf-8"?>
<ds:datastoreItem xmlns:ds="http://schemas.openxmlformats.org/officeDocument/2006/customXml" ds:itemID="{75A49B80-314B-4ABD-A63F-CA19760080BC}"/>
</file>

<file path=customXml/itemProps3.xml><?xml version="1.0" encoding="utf-8"?>
<ds:datastoreItem xmlns:ds="http://schemas.openxmlformats.org/officeDocument/2006/customXml" ds:itemID="{0DA873A3-F1C0-4913-8B39-2C1823756F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2020-09-07T06:21:03Z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