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<sst xmlns="http://schemas.openxmlformats.org/spreadsheetml/2006/main" count="265" uniqueCount="100">
  <si>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</si>
  <si>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</si>
  <si>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</si>
  <si>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</si>
  <si>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</si>
  <si>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</si>
  <si>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</si>
  <si>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</si>
  <si>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</si>
  <si>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</si>
  <si>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</si>
  <si>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</si>
  <si>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</si>
  <si>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</si>
  <si>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</si>
  <si>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</si>
  <si>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</si>
  <si>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</si>
  <si>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</si>
  <si>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</si>
  <si>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</si>
  <si>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</si>
  <si>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</si>
  <si>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</si>
  <si>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</si>
  <si>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</si>
  <si>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</si>
  <si>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</si>
  <si>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</si>
  <si>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</si>
  <si>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</si>
  <si>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</si>
  <si>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</si>
  <si>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</si>
  <si>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</si>
  <si>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</si>
  <si>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</si>
  <si>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</si>
  <si>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</si>
  <si>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</si>
  <si>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</si>
  <si>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</si>
  <si>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</si>
  <si>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</si>
  <si>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</si>
  <si>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</si>
  <si>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</si>
  <si>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</si>
  <si>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</si>
  <si>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</si>
  <si>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</si>
  <si>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</si>
  <si>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</si>
  <si>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</si>
  <si>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</si>
  <si>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</si>
  <si>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</si>
  <si>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</si>
  <si>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</si>
  <si>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</si>
  <si>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</si>
  <si>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</si>
  <si>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</si>
  <si>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</si>
  <si>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</si>
  <si>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</si>
  <si>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</si>
  <si>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</si>
  <si>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</si>
  <si>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</si>
  <si>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</si>
  <si>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</si>
  <si>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</si>
  <si>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</si>
  <si>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</si>
  <si>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</si>
  <si>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</si>
  <si>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</si>
  <si>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</si>
  <si>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</si>
  <si>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</si>
  <si>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</si>
  <si>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</si>
  <si>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</si>
  <si>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</si>
  <si>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</si>
  <si>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</si>
  <si>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</si>
  <si>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</si>
  <si>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</si>
  <si>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</si>
  <si>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</si>
  <si>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</si>
  <si>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</si>
  <si>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</si>
  <si>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</si>
  <si>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</si>
  <si>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11 September 2020</t>
  </si>
  <si>
    <t>11.09.2020</t>
  </si>
  <si>
    <t>13.09.2019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</si>
</sst>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1881338</v>
      </c>
      <c r="C11" s="67">
        <v>1664243</v>
      </c>
      <c r="D11" s="98">
        <f>IFERROR(((B11/C11)-1)*100,IF(B11+C11&lt;&gt;0,100,0))</f>
        <v>13.044669558471922</v>
      </c>
      <c r="E11" s="67">
        <v>67939559</v>
      </c>
      <c r="F11" s="67">
        <v>51531566</v>
      </c>
      <c r="G11" s="98">
        <f>IFERROR(((E11/F11)-1)*100,IF(E11+F11&lt;&gt;0,100,0))</f>
        <v>31.840664419163978</v>
      </c>
    </row>
    <row r="12" spans="1:7" s="16" customFormat="1" ht="12" x14ac:dyDescent="0.2">
      <c r="A12" s="64" t="s">
        <v>9</v>
      </c>
      <c r="B12" s="67">
        <v>2111957.6749999998</v>
      </c>
      <c r="C12" s="67">
        <v>1815671.923</v>
      </c>
      <c r="D12" s="98">
        <f>IFERROR(((B12/C12)-1)*100,IF(B12+C12&lt;&gt;0,100,0))</f>
        <v>16.318242753374324</v>
      </c>
      <c r="E12" s="67">
        <v>83013780.032000005</v>
      </c>
      <c r="F12" s="67">
        <v>54410498.313000001</v>
      </c>
      <c r="G12" s="98">
        <f>IFERROR(((E12/F12)-1)*100,IF(E12+F12&lt;&gt;0,100,0))</f>
        <v>52.569416943137945</v>
      </c>
    </row>
    <row r="13" spans="1:7" s="16" customFormat="1" ht="12" x14ac:dyDescent="0.2">
      <c r="A13" s="64" t="s">
        <v>10</v>
      </c>
      <c r="B13" s="67">
        <v>109754187.77318799</v>
      </c>
      <c r="C13" s="67">
        <v>116655667.432568</v>
      </c>
      <c r="D13" s="98">
        <f>IFERROR(((B13/C13)-1)*100,IF(B13+C13&lt;&gt;0,100,0))</f>
        <v>-5.9161117597388513</v>
      </c>
      <c r="E13" s="67">
        <v>4167637279.0100698</v>
      </c>
      <c r="F13" s="67">
        <v>3493206182.5538602</v>
      </c>
      <c r="G13" s="98">
        <f>IFERROR(((E13/F13)-1)*100,IF(E13+F13&lt;&gt;0,100,0))</f>
        <v>19.306936413445186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273</v>
      </c>
      <c r="C16" s="67">
        <v>275</v>
      </c>
      <c r="D16" s="98">
        <f>IFERROR(((B16/C16)-1)*100,IF(B16+C16&lt;&gt;0,100,0))</f>
        <v>-0.72727272727273196</v>
      </c>
      <c r="E16" s="67">
        <v>11411</v>
      </c>
      <c r="F16" s="67">
        <v>9615</v>
      </c>
      <c r="G16" s="98">
        <f>IFERROR(((E16/F16)-1)*100,IF(E16+F16&lt;&gt;0,100,0))</f>
        <v>18.679147165886633</v>
      </c>
    </row>
    <row r="17" spans="1:7" s="16" customFormat="1" ht="12" x14ac:dyDescent="0.2">
      <c r="A17" s="64" t="s">
        <v>9</v>
      </c>
      <c r="B17" s="67">
        <v>104162.79399999999</v>
      </c>
      <c r="C17" s="67">
        <v>60680.673999999999</v>
      </c>
      <c r="D17" s="98">
        <f>IFERROR(((B17/C17)-1)*100,IF(B17+C17&lt;&gt;0,100,0))</f>
        <v>71.657279218750929</v>
      </c>
      <c r="E17" s="67">
        <v>6807578.0109999999</v>
      </c>
      <c r="F17" s="67">
        <v>4742798.3380000005</v>
      </c>
      <c r="G17" s="98">
        <f>IFERROR(((E17/F17)-1)*100,IF(E17+F17&lt;&gt;0,100,0))</f>
        <v>43.535050952022992</v>
      </c>
    </row>
    <row r="18" spans="1:7" s="16" customFormat="1" ht="12" x14ac:dyDescent="0.2">
      <c r="A18" s="64" t="s">
        <v>10</v>
      </c>
      <c r="B18" s="67">
        <v>5011028.3486685902</v>
      </c>
      <c r="C18" s="67">
        <v>7033315.17718843</v>
      </c>
      <c r="D18" s="98">
        <f>IFERROR(((B18/C18)-1)*100,IF(B18+C18&lt;&gt;0,100,0))</f>
        <v>-28.752967520620189</v>
      </c>
      <c r="E18" s="67">
        <v>233173357.05641001</v>
      </c>
      <c r="F18" s="67">
        <v>171904878.98407</v>
      </c>
      <c r="G18" s="98">
        <f>IFERROR(((E18/F18)-1)*100,IF(E18+F18&lt;&gt;0,100,0))</f>
        <v>35.640918648980069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15415002.49681</v>
      </c>
      <c r="C24" s="66">
        <v>20152067.6294</v>
      </c>
      <c r="D24" s="65">
        <f>B24-C24</f>
        <v>-4737065.1325899996</v>
      </c>
      <c r="E24" s="67">
        <v>678322848.00252998</v>
      </c>
      <c r="F24" s="67">
        <v>638434084.09872997</v>
      </c>
      <c r="G24" s="65">
        <f>E24-F24</f>
        <v>39888763.903800011</v>
      </c>
    </row>
    <row r="25" spans="1:7" s="16" customFormat="1" ht="12" x14ac:dyDescent="0.2">
      <c r="A25" s="68" t="s">
        <v>15</v>
      </c>
      <c r="B25" s="66">
        <v>17874414.758079998</v>
      </c>
      <c r="C25" s="66">
        <v>17323797.34471</v>
      </c>
      <c r="D25" s="65">
        <f>B25-C25</f>
        <v>550617.41336999834</v>
      </c>
      <c r="E25" s="67">
        <v>771761752.22868001</v>
      </c>
      <c r="F25" s="67">
        <v>699757762.24112999</v>
      </c>
      <c r="G25" s="65">
        <f>E25-F25</f>
        <v>72003989.98755002</v>
      </c>
    </row>
    <row r="26" spans="1:7" s="28" customFormat="1" ht="12" x14ac:dyDescent="0.2">
      <c r="A26" s="69" t="s">
        <v>16</v>
      </c>
      <c r="B26" s="70">
        <f>B24-B25</f>
        <v>-2459412.2612699978</v>
      </c>
      <c r="C26" s="70">
        <f>C24-C25</f>
        <v>2828270.2846900001</v>
      </c>
      <c r="D26" s="70"/>
      <c r="E26" s="70">
        <f>E24-E25</f>
        <v>-93438904.226150036</v>
      </c>
      <c r="F26" s="70">
        <f>F24-F25</f>
        <v>-61323678.142400026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56087.835308900001</v>
      </c>
      <c r="C33" s="126">
        <v>57123.780626079999</v>
      </c>
      <c r="D33" s="98">
        <f t="shared" ref="D33:D42" si="0">IFERROR(((B33/C33)-1)*100,IF(B33+C33&lt;&gt;0,100,0))</f>
        <v>-1.8135097254172838</v>
      </c>
      <c r="E33" s="64"/>
      <c r="F33" s="126">
        <v>56327.4</v>
      </c>
      <c r="G33" s="126">
        <v>53878.95</v>
      </c>
    </row>
    <row r="34" spans="1:7" s="16" customFormat="1" ht="12" x14ac:dyDescent="0.2">
      <c r="A34" s="64" t="s">
        <v>23</v>
      </c>
      <c r="B34" s="126">
        <v>58426.057172809997</v>
      </c>
      <c r="C34" s="126">
        <v>69803.813759369994</v>
      </c>
      <c r="D34" s="98">
        <f t="shared" si="0"/>
        <v>-16.299620284046046</v>
      </c>
      <c r="E34" s="64"/>
      <c r="F34" s="126">
        <v>58977.97</v>
      </c>
      <c r="G34" s="126">
        <v>55427.360000000001</v>
      </c>
    </row>
    <row r="35" spans="1:7" s="16" customFormat="1" ht="12" x14ac:dyDescent="0.2">
      <c r="A35" s="64" t="s">
        <v>24</v>
      </c>
      <c r="B35" s="126">
        <v>37438.118364200003</v>
      </c>
      <c r="C35" s="126">
        <v>46209.165641029998</v>
      </c>
      <c r="D35" s="98">
        <f t="shared" si="0"/>
        <v>-18.981185128869793</v>
      </c>
      <c r="E35" s="64"/>
      <c r="F35" s="126">
        <v>37615.11</v>
      </c>
      <c r="G35" s="126">
        <v>35884.74</v>
      </c>
    </row>
    <row r="36" spans="1:7" s="16" customFormat="1" ht="12" x14ac:dyDescent="0.2">
      <c r="A36" s="64" t="s">
        <v>25</v>
      </c>
      <c r="B36" s="126">
        <v>51715.116545680001</v>
      </c>
      <c r="C36" s="126">
        <v>51145.557710790003</v>
      </c>
      <c r="D36" s="98">
        <f t="shared" si="0"/>
        <v>1.1136037231437523</v>
      </c>
      <c r="E36" s="64"/>
      <c r="F36" s="126">
        <v>51921.17</v>
      </c>
      <c r="G36" s="126">
        <v>49654.43</v>
      </c>
    </row>
    <row r="37" spans="1:7" s="16" customFormat="1" ht="12" x14ac:dyDescent="0.2">
      <c r="A37" s="64" t="s">
        <v>79</v>
      </c>
      <c r="B37" s="126">
        <v>56294.80907494</v>
      </c>
      <c r="C37" s="126">
        <v>44133.061473610003</v>
      </c>
      <c r="D37" s="98">
        <f t="shared" si="0"/>
        <v>27.556999662491766</v>
      </c>
      <c r="E37" s="64"/>
      <c r="F37" s="126">
        <v>56465.13</v>
      </c>
      <c r="G37" s="126">
        <v>54287.05</v>
      </c>
    </row>
    <row r="38" spans="1:7" s="16" customFormat="1" ht="12" x14ac:dyDescent="0.2">
      <c r="A38" s="64" t="s">
        <v>26</v>
      </c>
      <c r="B38" s="126">
        <v>74819.188407940004</v>
      </c>
      <c r="C38" s="126">
        <v>73705.226570130006</v>
      </c>
      <c r="D38" s="98">
        <f t="shared" si="0"/>
        <v>1.5113742805607844</v>
      </c>
      <c r="E38" s="64"/>
      <c r="F38" s="126">
        <v>75536.649999999994</v>
      </c>
      <c r="G38" s="126">
        <v>71952.149999999994</v>
      </c>
    </row>
    <row r="39" spans="1:7" s="16" customFormat="1" ht="12" x14ac:dyDescent="0.2">
      <c r="A39" s="64" t="s">
        <v>27</v>
      </c>
      <c r="B39" s="126">
        <v>10203.72839971</v>
      </c>
      <c r="C39" s="126">
        <v>16272.62060324</v>
      </c>
      <c r="D39" s="98">
        <f t="shared" si="0"/>
        <v>-37.295112763347028</v>
      </c>
      <c r="E39" s="64"/>
      <c r="F39" s="126">
        <v>10509.75</v>
      </c>
      <c r="G39" s="126">
        <v>9445.27</v>
      </c>
    </row>
    <row r="40" spans="1:7" s="16" customFormat="1" ht="12" x14ac:dyDescent="0.2">
      <c r="A40" s="64" t="s">
        <v>28</v>
      </c>
      <c r="B40" s="126">
        <v>70462.972354679994</v>
      </c>
      <c r="C40" s="126">
        <v>78010.930052099997</v>
      </c>
      <c r="D40" s="98">
        <f t="shared" si="0"/>
        <v>-9.6755130241096499</v>
      </c>
      <c r="E40" s="64"/>
      <c r="F40" s="126">
        <v>71085.94</v>
      </c>
      <c r="G40" s="126">
        <v>67334.86</v>
      </c>
    </row>
    <row r="41" spans="1:7" s="16" customFormat="1" ht="12" x14ac:dyDescent="0.2">
      <c r="A41" s="64" t="s">
        <v>29</v>
      </c>
      <c r="B41" s="126">
        <v>5689.04147242</v>
      </c>
      <c r="C41" s="126">
        <v>2085.8227943900001</v>
      </c>
      <c r="D41" s="98">
        <f t="shared" si="0"/>
        <v>172.74807273758665</v>
      </c>
      <c r="E41" s="64"/>
      <c r="F41" s="126">
        <v>5823.75</v>
      </c>
      <c r="G41" s="126">
        <v>5297.6</v>
      </c>
    </row>
    <row r="42" spans="1:7" s="16" customFormat="1" ht="12" x14ac:dyDescent="0.2">
      <c r="A42" s="64" t="s">
        <v>78</v>
      </c>
      <c r="B42" s="126">
        <v>857.17512668999996</v>
      </c>
      <c r="C42" s="126">
        <v>791.38541712999995</v>
      </c>
      <c r="D42" s="98">
        <f t="shared" si="0"/>
        <v>8.3132324826744597</v>
      </c>
      <c r="E42" s="64"/>
      <c r="F42" s="126">
        <v>872.73</v>
      </c>
      <c r="G42" s="126">
        <v>850.04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16973.869893499901</v>
      </c>
      <c r="D48" s="72"/>
      <c r="E48" s="127">
        <v>17970.039593682501</v>
      </c>
      <c r="F48" s="72"/>
      <c r="G48" s="98">
        <f>IFERROR(((C48/E48)-1)*100,IF(C48+E48&lt;&gt;0,100,0))</f>
        <v>-5.5435030901813338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5063</v>
      </c>
      <c r="D54" s="75"/>
      <c r="E54" s="128">
        <v>1411846</v>
      </c>
      <c r="F54" s="128">
        <v>166548199.4163</v>
      </c>
      <c r="G54" s="128">
        <v>10577347.800000001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5918</v>
      </c>
      <c r="C68" s="66">
        <v>4903</v>
      </c>
      <c r="D68" s="98">
        <f>IFERROR(((B68/C68)-1)*100,IF(B68+C68&lt;&gt;0,100,0))</f>
        <v>20.701611258413209</v>
      </c>
      <c r="E68" s="66">
        <v>250258</v>
      </c>
      <c r="F68" s="66">
        <v>210293</v>
      </c>
      <c r="G68" s="98">
        <f>IFERROR(((E68/F68)-1)*100,IF(E68+F68&lt;&gt;0,100,0))</f>
        <v>19.004436666936144</v>
      </c>
    </row>
    <row r="69" spans="1:7" s="16" customFormat="1" ht="12" x14ac:dyDescent="0.2">
      <c r="A69" s="79" t="s">
        <v>54</v>
      </c>
      <c r="B69" s="67">
        <v>161230808.56400001</v>
      </c>
      <c r="C69" s="66">
        <v>205152930.70199999</v>
      </c>
      <c r="D69" s="98">
        <f>IFERROR(((B69/C69)-1)*100,IF(B69+C69&lt;&gt;0,100,0))</f>
        <v>-21.409453907241595</v>
      </c>
      <c r="E69" s="66">
        <v>8190555849.5209999</v>
      </c>
      <c r="F69" s="66">
        <v>7343915573.0900002</v>
      </c>
      <c r="G69" s="98">
        <f>IFERROR(((E69/F69)-1)*100,IF(E69+F69&lt;&gt;0,100,0))</f>
        <v>11.528458735736402</v>
      </c>
    </row>
    <row r="70" spans="1:7" s="62" customFormat="1" ht="12" x14ac:dyDescent="0.2">
      <c r="A70" s="79" t="s">
        <v>55</v>
      </c>
      <c r="B70" s="67">
        <v>159142042.04989001</v>
      </c>
      <c r="C70" s="66">
        <v>206377772.97387001</v>
      </c>
      <c r="D70" s="98">
        <f>IFERROR(((B70/C70)-1)*100,IF(B70+C70&lt;&gt;0,100,0))</f>
        <v>-22.887993335387247</v>
      </c>
      <c r="E70" s="66">
        <v>7896865035.5329704</v>
      </c>
      <c r="F70" s="66">
        <v>7393617157.1144505</v>
      </c>
      <c r="G70" s="98">
        <f>IFERROR(((E70/F70)-1)*100,IF(E70+F70&lt;&gt;0,100,0))</f>
        <v>6.8065179427673428</v>
      </c>
    </row>
    <row r="71" spans="1:7" s="16" customFormat="1" ht="12" x14ac:dyDescent="0.2">
      <c r="A71" s="79" t="s">
        <v>94</v>
      </c>
      <c r="B71" s="98">
        <f>IFERROR(B69/B68/1000,)</f>
        <v>27.244137979722879</v>
      </c>
      <c r="C71" s="98">
        <f>IFERROR(C69/C68/1000,)</f>
        <v>41.842327289822556</v>
      </c>
      <c r="D71" s="98">
        <f>IFERROR(((B71/C71)-1)*100,IF(B71+C71&lt;&gt;0,100,0))</f>
        <v>-34.88856919689178</v>
      </c>
      <c r="E71" s="98">
        <f>IFERROR(E69/E68/1000,)</f>
        <v>32.728447640119398</v>
      </c>
      <c r="F71" s="98">
        <f>IFERROR(F69/F68/1000,)</f>
        <v>34.922301612940039</v>
      </c>
      <c r="G71" s="98">
        <f>IFERROR(((E71/F71)-1)*100,IF(E71+F71&lt;&gt;0,100,0))</f>
        <v>-6.2821001809563848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2601</v>
      </c>
      <c r="C74" s="66">
        <v>3396</v>
      </c>
      <c r="D74" s="98">
        <f>IFERROR(((B74/C74)-1)*100,IF(B74+C74&lt;&gt;0,100,0))</f>
        <v>-23.409893992932862</v>
      </c>
      <c r="E74" s="66">
        <v>108262</v>
      </c>
      <c r="F74" s="66">
        <v>128767</v>
      </c>
      <c r="G74" s="98">
        <f>IFERROR(((E74/F74)-1)*100,IF(E74+F74&lt;&gt;0,100,0))</f>
        <v>-15.924110991170092</v>
      </c>
    </row>
    <row r="75" spans="1:7" s="16" customFormat="1" ht="12" x14ac:dyDescent="0.2">
      <c r="A75" s="79" t="s">
        <v>54</v>
      </c>
      <c r="B75" s="67">
        <v>434538724</v>
      </c>
      <c r="C75" s="66">
        <v>479263626.39999998</v>
      </c>
      <c r="D75" s="98">
        <f>IFERROR(((B75/C75)-1)*100,IF(B75+C75&lt;&gt;0,100,0))</f>
        <v>-9.3320043367263512</v>
      </c>
      <c r="E75" s="66">
        <v>15679516144.336</v>
      </c>
      <c r="F75" s="66">
        <v>18855326527.673</v>
      </c>
      <c r="G75" s="98">
        <f>IFERROR(((E75/F75)-1)*100,IF(E75+F75&lt;&gt;0,100,0))</f>
        <v>-16.84304102968477</v>
      </c>
    </row>
    <row r="76" spans="1:7" s="16" customFormat="1" ht="12" x14ac:dyDescent="0.2">
      <c r="A76" s="79" t="s">
        <v>55</v>
      </c>
      <c r="B76" s="67">
        <v>426314714.11720002</v>
      </c>
      <c r="C76" s="66">
        <v>482206428.14134002</v>
      </c>
      <c r="D76" s="98">
        <f>IFERROR(((B76/C76)-1)*100,IF(B76+C76&lt;&gt;0,100,0))</f>
        <v>-11.590827239606504</v>
      </c>
      <c r="E76" s="66">
        <v>15279838808.752899</v>
      </c>
      <c r="F76" s="66">
        <v>18561022135.844501</v>
      </c>
      <c r="G76" s="98">
        <f>IFERROR(((E76/F76)-1)*100,IF(E76+F76&lt;&gt;0,100,0))</f>
        <v>-17.677815925638473</v>
      </c>
    </row>
    <row r="77" spans="1:7" s="16" customFormat="1" ht="12" x14ac:dyDescent="0.2">
      <c r="A77" s="79" t="s">
        <v>94</v>
      </c>
      <c r="B77" s="98">
        <f>IFERROR(B75/B74/1000,)</f>
        <v>167.06602229911573</v>
      </c>
      <c r="C77" s="98">
        <f>IFERROR(C75/C74/1000,)</f>
        <v>141.12592061248526</v>
      </c>
      <c r="D77" s="98">
        <f>IFERROR(((B77/C77)-1)*100,IF(B77+C77&lt;&gt;0,100,0))</f>
        <v>18.380820173962832</v>
      </c>
      <c r="E77" s="98">
        <f>IFERROR(E75/E74/1000,)</f>
        <v>144.82935974151596</v>
      </c>
      <c r="F77" s="98">
        <f>IFERROR(F75/F74/1000,)</f>
        <v>146.42980365833637</v>
      </c>
      <c r="G77" s="98">
        <f>IFERROR(((E77/F77)-1)*100,IF(E77+F77&lt;&gt;0,100,0))</f>
        <v>-1.0929768918865101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115</v>
      </c>
      <c r="C80" s="66">
        <v>116</v>
      </c>
      <c r="D80" s="98">
        <f>IFERROR(((B80/C80)-1)*100,IF(B80+C80&lt;&gt;0,100,0))</f>
        <v>-0.86206896551723755</v>
      </c>
      <c r="E80" s="66">
        <v>8505</v>
      </c>
      <c r="F80" s="66">
        <v>6703</v>
      </c>
      <c r="G80" s="98">
        <f>IFERROR(((E80/F80)-1)*100,IF(E80+F80&lt;&gt;0,100,0))</f>
        <v>26.883485006713403</v>
      </c>
    </row>
    <row r="81" spans="1:7" s="16" customFormat="1" ht="12" x14ac:dyDescent="0.2">
      <c r="A81" s="79" t="s">
        <v>54</v>
      </c>
      <c r="B81" s="67">
        <v>6431776.3329999996</v>
      </c>
      <c r="C81" s="66">
        <v>15463012.612</v>
      </c>
      <c r="D81" s="98">
        <f>IFERROR(((B81/C81)-1)*100,IF(B81+C81&lt;&gt;0,100,0))</f>
        <v>-58.40541235794732</v>
      </c>
      <c r="E81" s="66">
        <v>731559436.12199998</v>
      </c>
      <c r="F81" s="66">
        <v>516342176.31599998</v>
      </c>
      <c r="G81" s="98">
        <f>IFERROR(((E81/F81)-1)*100,IF(E81+F81&lt;&gt;0,100,0))</f>
        <v>41.681131171877709</v>
      </c>
    </row>
    <row r="82" spans="1:7" s="16" customFormat="1" ht="12" x14ac:dyDescent="0.2">
      <c r="A82" s="79" t="s">
        <v>55</v>
      </c>
      <c r="B82" s="67">
        <v>1450320.7273198201</v>
      </c>
      <c r="C82" s="66">
        <v>1443777.25826001</v>
      </c>
      <c r="D82" s="98">
        <f>IFERROR(((B82/C82)-1)*100,IF(B82+C82&lt;&gt;0,100,0))</f>
        <v>0.45321873733459306</v>
      </c>
      <c r="E82" s="66">
        <v>251181761.91991001</v>
      </c>
      <c r="F82" s="66">
        <v>171010835.817949</v>
      </c>
      <c r="G82" s="98">
        <f>IFERROR(((E82/F82)-1)*100,IF(E82+F82&lt;&gt;0,100,0))</f>
        <v>46.880611815328251</v>
      </c>
    </row>
    <row r="83" spans="1:7" s="32" customFormat="1" x14ac:dyDescent="0.2">
      <c r="A83" s="79" t="s">
        <v>94</v>
      </c>
      <c r="B83" s="98">
        <f>IFERROR(B81/B80/1000,)</f>
        <v>55.928489852173911</v>
      </c>
      <c r="C83" s="98">
        <f>IFERROR(C81/C80/1000,)</f>
        <v>133.30183286206895</v>
      </c>
      <c r="D83" s="98">
        <f>IFERROR(((B83/C83)-1)*100,IF(B83+C83&lt;&gt;0,100,0))</f>
        <v>-58.043720291494679</v>
      </c>
      <c r="E83" s="98">
        <f>IFERROR(E81/E80/1000,)</f>
        <v>86.015218826807754</v>
      </c>
      <c r="F83" s="98">
        <f>IFERROR(F81/F80/1000,)</f>
        <v>77.031504746531397</v>
      </c>
      <c r="G83" s="98">
        <f>IFERROR(((E83/F83)-1)*100,IF(E83+F83&lt;&gt;0,100,0))</f>
        <v>11.662389446807309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8634</v>
      </c>
      <c r="C86" s="64">
        <f>C68+C74+C80</f>
        <v>8415</v>
      </c>
      <c r="D86" s="98">
        <f>IFERROR(((B86/C86)-1)*100,IF(B86+C86&lt;&gt;0,100,0))</f>
        <v>2.6024955436720232</v>
      </c>
      <c r="E86" s="64">
        <f>E68+E74+E80</f>
        <v>367025</v>
      </c>
      <c r="F86" s="64">
        <f>F68+F74+F80</f>
        <v>345763</v>
      </c>
      <c r="G86" s="98">
        <f>IFERROR(((E86/F86)-1)*100,IF(E86+F86&lt;&gt;0,100,0))</f>
        <v>6.1492987971529578</v>
      </c>
    </row>
    <row r="87" spans="1:7" s="62" customFormat="1" ht="12" x14ac:dyDescent="0.2">
      <c r="A87" s="79" t="s">
        <v>54</v>
      </c>
      <c r="B87" s="64">
        <f t="shared" ref="B87:C87" si="1">B69+B75+B81</f>
        <v>602201308.89699996</v>
      </c>
      <c r="C87" s="64">
        <f t="shared" si="1"/>
        <v>699879569.71399999</v>
      </c>
      <c r="D87" s="98">
        <f>IFERROR(((B87/C87)-1)*100,IF(B87+C87&lt;&gt;0,100,0))</f>
        <v>-13.95643837080649</v>
      </c>
      <c r="E87" s="64">
        <f t="shared" ref="E87:F87" si="2">E69+E75+E81</f>
        <v>24601631429.979004</v>
      </c>
      <c r="F87" s="64">
        <f t="shared" si="2"/>
        <v>26715584277.079002</v>
      </c>
      <c r="G87" s="98">
        <f>IFERROR(((E87/F87)-1)*100,IF(E87+F87&lt;&gt;0,100,0))</f>
        <v>-7.9128078397061046</v>
      </c>
    </row>
    <row r="88" spans="1:7" s="62" customFormat="1" ht="12" x14ac:dyDescent="0.2">
      <c r="A88" s="79" t="s">
        <v>55</v>
      </c>
      <c r="B88" s="64">
        <f t="shared" ref="B88:C88" si="3">B70+B76+B82</f>
        <v>586907076.89440989</v>
      </c>
      <c r="C88" s="64">
        <f t="shared" si="3"/>
        <v>690027978.37347007</v>
      </c>
      <c r="D88" s="98">
        <f>IFERROR(((B88/C88)-1)*100,IF(B88+C88&lt;&gt;0,100,0))</f>
        <v>-14.944452212232928</v>
      </c>
      <c r="E88" s="64">
        <f t="shared" ref="E88:F88" si="4">E70+E76+E82</f>
        <v>23427885606.20578</v>
      </c>
      <c r="F88" s="64">
        <f t="shared" si="4"/>
        <v>26125650128.776901</v>
      </c>
      <c r="G88" s="98">
        <f>IFERROR(((E88/F88)-1)*100,IF(E88+F88&lt;&gt;0,100,0))</f>
        <v>-10.326114409683473</v>
      </c>
    </row>
    <row r="89" spans="1:7" s="63" customFormat="1" x14ac:dyDescent="0.2">
      <c r="A89" s="79" t="s">
        <v>95</v>
      </c>
      <c r="B89" s="98">
        <f>IFERROR((B75/B87)*100,IF(B75+B87&lt;&gt;0,100,0))</f>
        <v>72.158382517618065</v>
      </c>
      <c r="C89" s="98">
        <f>IFERROR((C75/C87)*100,IF(C75+C87&lt;&gt;0,100,0))</f>
        <v>68.478013523933427</v>
      </c>
      <c r="D89" s="98">
        <f>IFERROR(((B89/C89)-1)*100,IF(B89+C89&lt;&gt;0,100,0))</f>
        <v>5.3745265148474664</v>
      </c>
      <c r="E89" s="98">
        <f>IFERROR((E75/E87)*100,IF(E75+E87&lt;&gt;0,100,0))</f>
        <v>63.733643799042085</v>
      </c>
      <c r="F89" s="98">
        <f>IFERROR((F75/F87)*100,IF(F75+F87&lt;&gt;0,100,0))</f>
        <v>70.578005452234052</v>
      </c>
      <c r="G89" s="98">
        <f>IFERROR(((E89/F89)-1)*100,IF(E89+F89&lt;&gt;0,100,0))</f>
        <v>-9.6975844093867281</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14436723.226</v>
      </c>
      <c r="C95" s="129">
        <v>27403219.989999998</v>
      </c>
      <c r="D95" s="65">
        <f>B95-C95</f>
        <v>-12966496.763999999</v>
      </c>
      <c r="E95" s="129">
        <v>1012143203.293</v>
      </c>
      <c r="F95" s="129">
        <v>1043459919.319</v>
      </c>
      <c r="G95" s="80">
        <f>E95-F95</f>
        <v>-31316716.026000023</v>
      </c>
    </row>
    <row r="96" spans="1:7" s="16" customFormat="1" ht="13.5" x14ac:dyDescent="0.2">
      <c r="A96" s="79" t="s">
        <v>88</v>
      </c>
      <c r="B96" s="66">
        <v>15271605.137</v>
      </c>
      <c r="C96" s="129">
        <v>32359330.537</v>
      </c>
      <c r="D96" s="65">
        <f>B96-C96</f>
        <v>-17087725.399999999</v>
      </c>
      <c r="E96" s="129">
        <v>1076618020.868</v>
      </c>
      <c r="F96" s="129">
        <v>1070247378.0779999</v>
      </c>
      <c r="G96" s="80">
        <f>E96-F96</f>
        <v>6370642.7900000811</v>
      </c>
    </row>
    <row r="97" spans="1:7" s="28" customFormat="1" ht="12" x14ac:dyDescent="0.2">
      <c r="A97" s="81" t="s">
        <v>16</v>
      </c>
      <c r="B97" s="65">
        <f>B95-B96</f>
        <v>-834881.91100000031</v>
      </c>
      <c r="C97" s="65">
        <f>C95-C96</f>
        <v>-4956110.5470000021</v>
      </c>
      <c r="D97" s="82"/>
      <c r="E97" s="65">
        <f>E95-E96</f>
        <v>-64474817.575000048</v>
      </c>
      <c r="F97" s="82">
        <f>F95-F96</f>
        <v>-26787458.758999944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712.51005666417097</v>
      </c>
      <c r="C104" s="130">
        <v>692.52419562462501</v>
      </c>
      <c r="D104" s="98">
        <f>IFERROR(((B104/C104)-1)*100,IF(B104+C104&lt;&gt;0,100,0))</f>
        <v>2.8859440819276605</v>
      </c>
      <c r="E104" s="84"/>
      <c r="F104" s="131">
        <v>717.30896622815203</v>
      </c>
      <c r="G104" s="131">
        <v>712.51005666417097</v>
      </c>
    </row>
    <row r="105" spans="1:7" s="16" customFormat="1" ht="12" x14ac:dyDescent="0.2">
      <c r="A105" s="79" t="s">
        <v>50</v>
      </c>
      <c r="B105" s="131">
        <v>703.87231975393104</v>
      </c>
      <c r="C105" s="130">
        <v>685.748465479365</v>
      </c>
      <c r="D105" s="98">
        <f>IFERROR(((B105/C105)-1)*100,IF(B105+C105&lt;&gt;0,100,0))</f>
        <v>2.6429303435475893</v>
      </c>
      <c r="E105" s="84"/>
      <c r="F105" s="131">
        <v>708.62614570748497</v>
      </c>
      <c r="G105" s="131">
        <v>703.87231975393104</v>
      </c>
    </row>
    <row r="106" spans="1:7" s="16" customFormat="1" ht="12" x14ac:dyDescent="0.2">
      <c r="A106" s="79" t="s">
        <v>51</v>
      </c>
      <c r="B106" s="131">
        <v>748.01174459185404</v>
      </c>
      <c r="C106" s="130">
        <v>718.74863944456695</v>
      </c>
      <c r="D106" s="98">
        <f>IFERROR(((B106/C106)-1)*100,IF(B106+C106&lt;&gt;0,100,0))</f>
        <v>4.0713962491673028</v>
      </c>
      <c r="E106" s="84"/>
      <c r="F106" s="131">
        <v>752.96433208884002</v>
      </c>
      <c r="G106" s="131">
        <v>748.01174459185404</v>
      </c>
    </row>
    <row r="107" spans="1:7" s="28" customFormat="1" ht="12" x14ac:dyDescent="0.2">
      <c r="A107" s="81" t="s">
        <v>52</v>
      </c>
      <c r="B107" s="85"/>
      <c r="C107" s="84"/>
      <c r="D107" s="86"/>
      <c r="E107" s="84"/>
      <c r="F107" s="71"/>
      <c r="G107" s="71"/>
    </row>
    <row r="108" spans="1:7" s="16" customFormat="1" ht="12" x14ac:dyDescent="0.2">
      <c r="A108" s="79" t="s">
        <v>56</v>
      </c>
      <c r="B108" s="131">
        <v>582.09447904758201</v>
      </c>
      <c r="C108" s="130">
        <v>519.277647168675</v>
      </c>
      <c r="D108" s="98">
        <f>IFERROR(((B108/C108)-1)*100,IF(B108+C108&lt;&gt;0,100,0))</f>
        <v>12.096964354505024</v>
      </c>
      <c r="E108" s="84"/>
      <c r="F108" s="131">
        <v>582.59507570248104</v>
      </c>
      <c r="G108" s="131">
        <v>581.66738113885901</v>
      </c>
    </row>
    <row r="109" spans="1:7" s="16" customFormat="1" ht="12" x14ac:dyDescent="0.2">
      <c r="A109" s="79" t="s">
        <v>57</v>
      </c>
      <c r="B109" s="131">
        <v>751.85865143360297</v>
      </c>
      <c r="C109" s="130">
        <v>661.51728836041104</v>
      </c>
      <c r="D109" s="98">
        <f>IFERROR(((B109/C109)-1)*100,IF(B109+C109&lt;&gt;0,100,0))</f>
        <v>13.656689653131448</v>
      </c>
      <c r="E109" s="84"/>
      <c r="F109" s="131">
        <v>752.76664872483798</v>
      </c>
      <c r="G109" s="131">
        <v>749.72083220910497</v>
      </c>
    </row>
    <row r="110" spans="1:7" s="16" customFormat="1" ht="12" x14ac:dyDescent="0.2">
      <c r="A110" s="79" t="s">
        <v>59</v>
      </c>
      <c r="B110" s="131">
        <v>810.823178426048</v>
      </c>
      <c r="C110" s="130">
        <v>771.90347983514698</v>
      </c>
      <c r="D110" s="98">
        <f>IFERROR(((B110/C110)-1)*100,IF(B110+C110&lt;&gt;0,100,0))</f>
        <v>5.0420421215374045</v>
      </c>
      <c r="E110" s="84"/>
      <c r="F110" s="131">
        <v>818.57373941956303</v>
      </c>
      <c r="G110" s="131">
        <v>810.823178426048</v>
      </c>
    </row>
    <row r="111" spans="1:7" s="16" customFormat="1" ht="12" x14ac:dyDescent="0.2">
      <c r="A111" s="79" t="s">
        <v>58</v>
      </c>
      <c r="B111" s="131">
        <v>727.22485505735801</v>
      </c>
      <c r="C111" s="130">
        <v>751.04425398714602</v>
      </c>
      <c r="D111" s="98">
        <f>IFERROR(((B111/C111)-1)*100,IF(B111+C111&lt;&gt;0,100,0))</f>
        <v>-3.1715040496396174</v>
      </c>
      <c r="E111" s="84"/>
      <c r="F111" s="131">
        <v>735.39016989659103</v>
      </c>
      <c r="G111" s="131">
        <v>727.22485505735801</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12</v>
      </c>
      <c r="F119" s="66">
        <v>0</v>
      </c>
      <c r="G119" s="98">
        <f>IFERROR(((E119/F119)-1)*100,IF(E119+F119&lt;&gt;0,100,0))</f>
        <v>100</v>
      </c>
    </row>
    <row r="120" spans="1:7" s="16" customFormat="1" ht="12" x14ac:dyDescent="0.2">
      <c r="A120" s="79" t="s">
        <v>72</v>
      </c>
      <c r="B120" s="67">
        <v>102</v>
      </c>
      <c r="C120" s="66">
        <v>39</v>
      </c>
      <c r="D120" s="98">
        <f>IFERROR(((B120/C120)-1)*100,IF(B120+C120&lt;&gt;0,100,0))</f>
        <v>161.53846153846155</v>
      </c>
      <c r="E120" s="66">
        <v>11332</v>
      </c>
      <c r="F120" s="66">
        <v>8810</v>
      </c>
      <c r="G120" s="98">
        <f>IFERROR(((E120/F120)-1)*100,IF(E120+F120&lt;&gt;0,100,0))</f>
        <v>28.626560726447224</v>
      </c>
    </row>
    <row r="121" spans="1:7" s="16" customFormat="1" ht="12" x14ac:dyDescent="0.2">
      <c r="A121" s="79" t="s">
        <v>74</v>
      </c>
      <c r="B121" s="67">
        <v>3</v>
      </c>
      <c r="C121" s="66">
        <v>7</v>
      </c>
      <c r="D121" s="98">
        <f>IFERROR(((B121/C121)-1)*100,IF(B121+C121&lt;&gt;0,100,0))</f>
        <v>-57.142857142857139</v>
      </c>
      <c r="E121" s="66">
        <v>328</v>
      </c>
      <c r="F121" s="66">
        <v>317</v>
      </c>
      <c r="G121" s="98">
        <f>IFERROR(((E121/F121)-1)*100,IF(E121+F121&lt;&gt;0,100,0))</f>
        <v>3.4700315457413256</v>
      </c>
    </row>
    <row r="122" spans="1:7" s="28" customFormat="1" ht="12" x14ac:dyDescent="0.2">
      <c r="A122" s="81" t="s">
        <v>34</v>
      </c>
      <c r="B122" s="82">
        <f>SUM(B119:B121)</f>
        <v>105</v>
      </c>
      <c r="C122" s="82">
        <f>SUM(C119:C121)</f>
        <v>46</v>
      </c>
      <c r="D122" s="98">
        <f>IFERROR(((B122/C122)-1)*100,IF(B122+C122&lt;&gt;0,100,0))</f>
        <v>128.26086956521738</v>
      </c>
      <c r="E122" s="82">
        <f>SUM(E119:E121)</f>
        <v>11672</v>
      </c>
      <c r="F122" s="82">
        <f>SUM(F119:F121)</f>
        <v>9127</v>
      </c>
      <c r="G122" s="98">
        <f>IFERROR(((E122/F122)-1)*100,IF(E122+F122&lt;&gt;0,100,0))</f>
        <v>27.884299331653327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6</v>
      </c>
      <c r="D125" s="98">
        <f>IFERROR(((B125/C125)-1)*100,IF(B125+C125&lt;&gt;0,100,0))</f>
        <v>-100</v>
      </c>
      <c r="E125" s="66">
        <v>1205</v>
      </c>
      <c r="F125" s="66">
        <v>1169</v>
      </c>
      <c r="G125" s="98">
        <f>IFERROR(((E125/F125)-1)*100,IF(E125+F125&lt;&gt;0,100,0))</f>
        <v>3.0795551753635575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6</v>
      </c>
      <c r="D127" s="98">
        <f>IFERROR(((B127/C127)-1)*100,IF(B127+C127&lt;&gt;0,100,0))</f>
        <v>-100</v>
      </c>
      <c r="E127" s="82">
        <f>SUM(E125:E126)</f>
        <v>1205</v>
      </c>
      <c r="F127" s="82">
        <f>SUM(F125:F126)</f>
        <v>1169</v>
      </c>
      <c r="G127" s="98">
        <f>IFERROR(((E127/F127)-1)*100,IF(E127+F127&lt;&gt;0,100,0))</f>
        <v>3.0795551753635575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100085</v>
      </c>
      <c r="F130" s="66">
        <v>0</v>
      </c>
      <c r="G130" s="98">
        <f>IFERROR(((E130/F130)-1)*100,IF(E130+F130&lt;&gt;0,100,0))</f>
        <v>100</v>
      </c>
    </row>
    <row r="131" spans="1:7" s="16" customFormat="1" ht="12" x14ac:dyDescent="0.2">
      <c r="A131" s="79" t="s">
        <v>72</v>
      </c>
      <c r="B131" s="67">
        <v>16410</v>
      </c>
      <c r="C131" s="66">
        <v>13962</v>
      </c>
      <c r="D131" s="98">
        <f>IFERROR(((B131/C131)-1)*100,IF(B131+C131&lt;&gt;0,100,0))</f>
        <v>17.533304684142671</v>
      </c>
      <c r="E131" s="66">
        <v>9338249</v>
      </c>
      <c r="F131" s="66">
        <v>7745339</v>
      </c>
      <c r="G131" s="98">
        <f>IFERROR(((E131/F131)-1)*100,IF(E131+F131&lt;&gt;0,100,0))</f>
        <v>20.566046237614643</v>
      </c>
    </row>
    <row r="132" spans="1:7" s="16" customFormat="1" ht="12" x14ac:dyDescent="0.2">
      <c r="A132" s="79" t="s">
        <v>74</v>
      </c>
      <c r="B132" s="67">
        <v>13</v>
      </c>
      <c r="C132" s="66">
        <v>171</v>
      </c>
      <c r="D132" s="98">
        <f>IFERROR(((B132/C132)-1)*100,IF(B132+C132&lt;&gt;0,100,0))</f>
        <v>-92.397660818713462</v>
      </c>
      <c r="E132" s="66">
        <v>18967</v>
      </c>
      <c r="F132" s="66">
        <v>15799</v>
      </c>
      <c r="G132" s="98">
        <f>IFERROR(((E132/F132)-1)*100,IF(E132+F132&lt;&gt;0,100,0))</f>
        <v>20.051902019115133</v>
      </c>
    </row>
    <row r="133" spans="1:7" s="16" customFormat="1" ht="12" x14ac:dyDescent="0.2">
      <c r="A133" s="81" t="s">
        <v>34</v>
      </c>
      <c r="B133" s="82">
        <f>SUM(B130:B132)</f>
        <v>16423</v>
      </c>
      <c r="C133" s="82">
        <f>SUM(C130:C132)</f>
        <v>14133</v>
      </c>
      <c r="D133" s="98">
        <f>IFERROR(((B133/C133)-1)*100,IF(B133+C133&lt;&gt;0,100,0))</f>
        <v>16.203212339913687</v>
      </c>
      <c r="E133" s="82">
        <f>SUM(E130:E132)</f>
        <v>9457301</v>
      </c>
      <c r="F133" s="82">
        <f>SUM(F130:F132)</f>
        <v>7761138</v>
      </c>
      <c r="G133" s="98">
        <f>IFERROR(((E133/F133)-1)*100,IF(E133+F133&lt;&gt;0,100,0))</f>
        <v>21.854565657768219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700</v>
      </c>
      <c r="D136" s="98">
        <f>IFERROR(((B136/C136)-1)*100,)</f>
        <v>-100</v>
      </c>
      <c r="E136" s="66">
        <v>556418</v>
      </c>
      <c r="F136" s="66">
        <v>721370</v>
      </c>
      <c r="G136" s="98">
        <f>IFERROR(((E136/F136)-1)*100,)</f>
        <v>-22.866490150685504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700</v>
      </c>
      <c r="D138" s="98">
        <f>IFERROR(((B138/C138)-1)*100,)</f>
        <v>-100</v>
      </c>
      <c r="E138" s="82">
        <f>SUM(E136:E137)</f>
        <v>556418</v>
      </c>
      <c r="F138" s="82">
        <f>SUM(F136:F137)</f>
        <v>721370</v>
      </c>
      <c r="G138" s="98">
        <f>IFERROR(((E138/F138)-1)*100,)</f>
        <v>-22.866490150685504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2412828.5237500002</v>
      </c>
      <c r="F141" s="66">
        <v>0</v>
      </c>
      <c r="G141" s="98">
        <f>IFERROR(((E141/F141)-1)*100,IF(E141+F141&lt;&gt;0,100,0))</f>
        <v>100</v>
      </c>
    </row>
    <row r="142" spans="1:7" s="32" customFormat="1" x14ac:dyDescent="0.2">
      <c r="A142" s="79" t="s">
        <v>72</v>
      </c>
      <c r="B142" s="67">
        <v>1643540.54266</v>
      </c>
      <c r="C142" s="66">
        <v>1285620.8152999999</v>
      </c>
      <c r="D142" s="98">
        <f>IFERROR(((B142/C142)-1)*100,IF(B142+C142&lt;&gt;0,100,0))</f>
        <v>27.840224979282048</v>
      </c>
      <c r="E142" s="66">
        <v>864474123.13859999</v>
      </c>
      <c r="F142" s="66">
        <v>768911394.79261005</v>
      </c>
      <c r="G142" s="98">
        <f>IFERROR(((E142/F142)-1)*100,IF(E142+F142&lt;&gt;0,100,0))</f>
        <v>12.428314756834236</v>
      </c>
    </row>
    <row r="143" spans="1:7" s="32" customFormat="1" x14ac:dyDescent="0.2">
      <c r="A143" s="79" t="s">
        <v>74</v>
      </c>
      <c r="B143" s="67">
        <v>93409.08</v>
      </c>
      <c r="C143" s="66">
        <v>451232.39</v>
      </c>
      <c r="D143" s="98">
        <f>IFERROR(((B143/C143)-1)*100,IF(B143+C143&lt;&gt;0,100,0))</f>
        <v>-79.299119019359395</v>
      </c>
      <c r="E143" s="66">
        <v>92522284.870000005</v>
      </c>
      <c r="F143" s="66">
        <v>85646467.680000007</v>
      </c>
      <c r="G143" s="98">
        <f>IFERROR(((E143/F143)-1)*100,IF(E143+F143&lt;&gt;0,100,0))</f>
        <v>8.0281386684738045</v>
      </c>
    </row>
    <row r="144" spans="1:7" s="16" customFormat="1" ht="12" x14ac:dyDescent="0.2">
      <c r="A144" s="81" t="s">
        <v>34</v>
      </c>
      <c r="B144" s="82">
        <f>SUM(B141:B143)</f>
        <v>1736949.6226600001</v>
      </c>
      <c r="C144" s="82">
        <f>SUM(C141:C143)</f>
        <v>1736853.2053</v>
      </c>
      <c r="D144" s="98">
        <f>IFERROR(((B144/C144)-1)*100,IF(B144+C144&lt;&gt;0,100,0))</f>
        <v>5.5512670676938214E-3</v>
      </c>
      <c r="E144" s="82">
        <f>SUM(E141:E143)</f>
        <v>959409236.53234994</v>
      </c>
      <c r="F144" s="82">
        <f>SUM(F141:F143)</f>
        <v>854557862.47261</v>
      </c>
      <c r="G144" s="98">
        <f>IFERROR(((E144/F144)-1)*100,IF(E144+F144&lt;&gt;0,100,0))</f>
        <v>12.269663490820747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1539.44</v>
      </c>
      <c r="D147" s="98">
        <f>IFERROR(((B147/C147)-1)*100,IF(B147+C147&lt;&gt;0,100,0))</f>
        <v>-100</v>
      </c>
      <c r="E147" s="66">
        <v>1027944.14889</v>
      </c>
      <c r="F147" s="66">
        <v>943094.11133999994</v>
      </c>
      <c r="G147" s="98">
        <f>IFERROR(((E147/F147)-1)*100,IF(E147+F147&lt;&gt;0,100,0))</f>
        <v>8.9969851926485322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1539.44</v>
      </c>
      <c r="D149" s="98">
        <f>IFERROR(((B149/C149)-1)*100,IF(B149+C149&lt;&gt;0,100,0))</f>
        <v>-100</v>
      </c>
      <c r="E149" s="82">
        <f>SUM(E147:E148)</f>
        <v>1027944.14889</v>
      </c>
      <c r="F149" s="82">
        <f>SUM(F147:F148)</f>
        <v>943094.11133999994</v>
      </c>
      <c r="G149" s="98">
        <f>IFERROR(((E149/F149)-1)*100,IF(E149+F149&lt;&gt;0,100,0))</f>
        <v>8.9969851926485322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70010</v>
      </c>
      <c r="C152" s="66">
        <v>0</v>
      </c>
      <c r="D152" s="98">
        <f>IFERROR(((B152/C152)-1)*100,IF(B152+C152&lt;&gt;0,100,0))</f>
        <v>100</v>
      </c>
      <c r="E152" s="78"/>
      <c r="F152" s="78"/>
      <c r="G152" s="65"/>
    </row>
    <row r="153" spans="1:7" s="16" customFormat="1" ht="12" x14ac:dyDescent="0.2">
      <c r="A153" s="79" t="s">
        <v>72</v>
      </c>
      <c r="B153" s="67">
        <v>972670</v>
      </c>
      <c r="C153" s="66">
        <v>855382</v>
      </c>
      <c r="D153" s="98">
        <f>IFERROR(((B153/C153)-1)*100,IF(B153+C153&lt;&gt;0,100,0))</f>
        <v>13.711768543177193</v>
      </c>
      <c r="E153" s="78"/>
      <c r="F153" s="78"/>
      <c r="G153" s="65"/>
    </row>
    <row r="154" spans="1:7" s="16" customFormat="1" ht="12" x14ac:dyDescent="0.2">
      <c r="A154" s="79" t="s">
        <v>74</v>
      </c>
      <c r="B154" s="67">
        <v>2420</v>
      </c>
      <c r="C154" s="66">
        <v>2446</v>
      </c>
      <c r="D154" s="98">
        <f>IFERROR(((B154/C154)-1)*100,IF(B154+C154&lt;&gt;0,100,0))</f>
        <v>-1.0629599345870822</v>
      </c>
      <c r="E154" s="78"/>
      <c r="F154" s="78"/>
      <c r="G154" s="65"/>
    </row>
    <row r="155" spans="1:7" s="28" customFormat="1" ht="12" x14ac:dyDescent="0.2">
      <c r="A155" s="81" t="s">
        <v>34</v>
      </c>
      <c r="B155" s="82">
        <f>SUM(B152:B154)</f>
        <v>1045100</v>
      </c>
      <c r="C155" s="82">
        <f>SUM(C152:C154)</f>
        <v>857828</v>
      </c>
      <c r="D155" s="98">
        <f>IFERROR(((B155/C155)-1)*100,IF(B155+C155&lt;&gt;0,100,0))</f>
        <v>21.830949794131229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227377</v>
      </c>
      <c r="C158" s="66">
        <v>201681</v>
      </c>
      <c r="D158" s="98">
        <f>IFERROR(((B158/C158)-1)*100,IF(B158+C158&lt;&gt;0,100,0))</f>
        <v>12.740912629350309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227377</v>
      </c>
      <c r="C160" s="82">
        <f>SUM(C158:C159)</f>
        <v>201681</v>
      </c>
      <c r="D160" s="98">
        <f>IFERROR(((B160/C160)-1)*100,IF(B160+C160&lt;&gt;0,100,0))</f>
        <v>12.740912629350309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6540</v>
      </c>
      <c r="C168" s="113">
        <v>7998</v>
      </c>
      <c r="D168" s="111">
        <f>IFERROR(((B168/C168)-1)*100,IF(B168+C168&lt;&gt;0,100,0))</f>
        <v>-18.229557389347338</v>
      </c>
      <c r="E168" s="113">
        <v>341880</v>
      </c>
      <c r="F168" s="113">
        <v>296923</v>
      </c>
      <c r="G168" s="111">
        <f>IFERROR(((E168/F168)-1)*100,IF(E168+F168&lt;&gt;0,100,0))</f>
        <v>15.140962471751941</v>
      </c>
    </row>
    <row r="169" spans="1:7" x14ac:dyDescent="0.2">
      <c r="A169" s="101" t="s">
        <v>32</v>
      </c>
      <c r="B169" s="112">
        <v>45912</v>
      </c>
      <c r="C169" s="113">
        <v>63124</v>
      </c>
      <c r="D169" s="111">
        <f t="shared" ref="D169:D171" si="5">IFERROR(((B169/C169)-1)*100,IF(B169+C169&lt;&gt;0,100,0))</f>
        <v>-27.266966605411568</v>
      </c>
      <c r="E169" s="113">
        <v>2247870</v>
      </c>
      <c r="F169" s="113">
        <v>2281796</v>
      </c>
      <c r="G169" s="111">
        <f>IFERROR(((E169/F169)-1)*100,IF(E169+F169&lt;&gt;0,100,0))</f>
        <v>-1.4868112662131061</v>
      </c>
    </row>
    <row r="170" spans="1:7" x14ac:dyDescent="0.2">
      <c r="A170" s="101" t="s">
        <v>92</v>
      </c>
      <c r="B170" s="112">
        <v>14144161</v>
      </c>
      <c r="C170" s="113">
        <v>15100141</v>
      </c>
      <c r="D170" s="111">
        <f t="shared" si="5"/>
        <v>-6.3309342608125263</v>
      </c>
      <c r="E170" s="113">
        <v>605028749</v>
      </c>
      <c r="F170" s="113">
        <v>568888344</v>
      </c>
      <c r="G170" s="111">
        <f>IFERROR(((E170/F170)-1)*100,IF(E170+F170&lt;&gt;0,100,0))</f>
        <v>6.3528116512086674</v>
      </c>
    </row>
    <row r="171" spans="1:7" x14ac:dyDescent="0.2">
      <c r="A171" s="101" t="s">
        <v>93</v>
      </c>
      <c r="B171" s="112">
        <v>154221</v>
      </c>
      <c r="C171" s="113">
        <v>139217</v>
      </c>
      <c r="D171" s="111">
        <f t="shared" si="5"/>
        <v>10.777419424351908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619</v>
      </c>
      <c r="C174" s="113">
        <v>472</v>
      </c>
      <c r="D174" s="111">
        <f t="shared" ref="D174:D177" si="6">IFERROR(((B174/C174)-1)*100,IF(B174+C174&lt;&gt;0,100,0))</f>
        <v>31.144067796610166</v>
      </c>
      <c r="E174" s="113">
        <v>14959</v>
      </c>
      <c r="F174" s="113">
        <v>21493</v>
      </c>
      <c r="G174" s="111">
        <f t="shared" ref="G174" si="7">IFERROR(((E174/F174)-1)*100,IF(E174+F174&lt;&gt;0,100,0))</f>
        <v>-30.400595542734841</v>
      </c>
    </row>
    <row r="175" spans="1:7" x14ac:dyDescent="0.2">
      <c r="A175" s="101" t="s">
        <v>32</v>
      </c>
      <c r="B175" s="112">
        <v>17852</v>
      </c>
      <c r="C175" s="113">
        <v>5700</v>
      </c>
      <c r="D175" s="111">
        <f t="shared" si="6"/>
        <v>213.19298245614036</v>
      </c>
      <c r="E175" s="113">
        <v>197636</v>
      </c>
      <c r="F175" s="113">
        <v>235777</v>
      </c>
      <c r="G175" s="111">
        <f t="shared" ref="G175" si="8">IFERROR(((E175/F175)-1)*100,IF(E175+F175&lt;&gt;0,100,0))</f>
        <v>-16.176726313423273</v>
      </c>
    </row>
    <row r="176" spans="1:7" x14ac:dyDescent="0.2">
      <c r="A176" s="101" t="s">
        <v>92</v>
      </c>
      <c r="B176" s="112">
        <v>301842</v>
      </c>
      <c r="C176" s="113">
        <v>46331</v>
      </c>
      <c r="D176" s="111">
        <f t="shared" si="6"/>
        <v>551.4903628240271</v>
      </c>
      <c r="E176" s="113">
        <v>1812878</v>
      </c>
      <c r="F176" s="113">
        <v>4030371</v>
      </c>
      <c r="G176" s="111">
        <f t="shared" ref="G176" si="9">IFERROR(((E176/F176)-1)*100,IF(E176+F176&lt;&gt;0,100,0))</f>
        <v>-55.019575121000017</v>
      </c>
    </row>
    <row r="177" spans="1:7" x14ac:dyDescent="0.2">
      <c r="A177" s="101" t="s">
        <v>93</v>
      </c>
      <c r="B177" s="112">
        <v>47869</v>
      </c>
      <c r="C177" s="113">
        <v>46571</v>
      </c>
      <c r="D177" s="111">
        <f t="shared" si="6"/>
        <v>2.7871422129651435</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2020-09-14T06:00:00+00:00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F6BF26B6-3C58-4B55-BBAD-1CA34C473F30}"/>
</file>

<file path=customXml/itemProps2.xml><?xml version="1.0" encoding="utf-8"?>
<ds:datastoreItem xmlns:ds="http://schemas.openxmlformats.org/officeDocument/2006/customXml" ds:itemID="{DE747744-B0BD-4B57-9B22-FAC996F878F1}"/>
</file>

<file path=customXml/itemProps3.xml><?xml version="1.0" encoding="utf-8"?>
<ds:datastoreItem xmlns:ds="http://schemas.openxmlformats.org/officeDocument/2006/customXml" ds:itemID="{AD52ECBC-9425-4B9E-9CE8-612384844E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2020-09-14T06:22:20Z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