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<sst xmlns="http://schemas.openxmlformats.org/spreadsheetml/2006/main" count="265" uniqueCount="100">
  <si>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</si>
  <si>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</si>
  <si>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</si>
  <si>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</si>
  <si>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</si>
  <si>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</si>
  <si>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</si>
  <si>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</si>
  <si>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</si>
  <si>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</si>
  <si>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</si>
  <si>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</si>
  <si>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</si>
  <si>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</si>
  <si>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</si>
  <si>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</si>
  <si>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</si>
  <si>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</si>
  <si>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</si>
  <si>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</si>
  <si>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</si>
  <si>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</si>
  <si>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</si>
  <si>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</si>
  <si>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</si>
  <si>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</si>
  <si>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</si>
  <si>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</si>
  <si>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</si>
  <si>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</si>
  <si>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</si>
  <si>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</si>
  <si>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</si>
  <si>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</si>
  <si>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</si>
  <si>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</si>
  <si>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</si>
  <si>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</si>
  <si>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</si>
  <si>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</si>
  <si>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</si>
  <si>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</si>
  <si>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</si>
  <si>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</si>
  <si>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</si>
  <si>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</si>
  <si>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</si>
  <si>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</si>
  <si>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</si>
  <si>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</si>
  <si>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</si>
  <si>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</si>
  <si>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</si>
  <si>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</si>
  <si>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</si>
  <si>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</si>
  <si>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</si>
  <si>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</si>
  <si>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</si>
  <si>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</si>
  <si>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</si>
  <si>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</si>
  <si>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</si>
  <si>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</si>
  <si>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</si>
  <si>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</si>
  <si>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</si>
  <si>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</si>
  <si>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</si>
  <si>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</si>
  <si>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</si>
  <si>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</si>
  <si>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</si>
  <si>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</si>
  <si>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</si>
  <si>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</si>
  <si>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</si>
  <si>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</si>
  <si>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</si>
  <si>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</si>
  <si>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</si>
  <si>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</si>
  <si>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</si>
  <si>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</si>
  <si>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</si>
  <si>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</si>
  <si>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</si>
  <si>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</si>
  <si>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</si>
  <si>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</si>
  <si>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</si>
  <si>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</si>
  <si>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</si>
  <si>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</si>
  <si>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</si>
  <si>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</si>
  <si>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</si>
  <si>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18 September 2020</t>
  </si>
  <si>
    <t>18.09.2020</t>
  </si>
  <si>
    <t>20.09.2019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</si>
</sst>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1722709</v>
      </c>
      <c r="C11" s="67">
        <v>2182087</v>
      </c>
      <c r="D11" s="98">
        <f>IFERROR(((B11/C11)-1)*100,IF(B11+C11&lt;&gt;0,100,0))</f>
        <v>-21.052231189682168</v>
      </c>
      <c r="E11" s="67">
        <v>69662268</v>
      </c>
      <c r="F11" s="67">
        <v>53713653</v>
      </c>
      <c r="G11" s="98">
        <f>IFERROR(((E11/F11)-1)*100,IF(E11+F11&lt;&gt;0,100,0))</f>
        <v>29.691920227432679</v>
      </c>
    </row>
    <row r="12" spans="1:7" s="16" customFormat="1" ht="12" x14ac:dyDescent="0.2">
      <c r="A12" s="64" t="s">
        <v>9</v>
      </c>
      <c r="B12" s="67">
        <v>2727129.798</v>
      </c>
      <c r="C12" s="67">
        <v>2674081.7560000001</v>
      </c>
      <c r="D12" s="98">
        <f>IFERROR(((B12/C12)-1)*100,IF(B12+C12&lt;&gt;0,100,0))</f>
        <v>1.9837853454170773</v>
      </c>
      <c r="E12" s="67">
        <v>85740909.829999998</v>
      </c>
      <c r="F12" s="67">
        <v>57084580.068999998</v>
      </c>
      <c r="G12" s="98">
        <f>IFERROR(((E12/F12)-1)*100,IF(E12+F12&lt;&gt;0,100,0))</f>
        <v>50.199773259892865</v>
      </c>
    </row>
    <row r="13" spans="1:7" s="16" customFormat="1" ht="12" x14ac:dyDescent="0.2">
      <c r="A13" s="64" t="s">
        <v>10</v>
      </c>
      <c r="B13" s="67">
        <v>142163738.32321399</v>
      </c>
      <c r="C13" s="67">
        <v>212693278.49849999</v>
      </c>
      <c r="D13" s="98">
        <f>IFERROR(((B13/C13)-1)*100,IF(B13+C13&lt;&gt;0,100,0))</f>
        <v>-33.16021111395083</v>
      </c>
      <c r="E13" s="67">
        <v>4309801017.3332796</v>
      </c>
      <c r="F13" s="67">
        <v>3705899461.0523601</v>
      </c>
      <c r="G13" s="98">
        <f>IFERROR(((E13/F13)-1)*100,IF(E13+F13&lt;&gt;0,100,0))</f>
        <v>16.295681052001076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252</v>
      </c>
      <c r="C16" s="67">
        <v>237</v>
      </c>
      <c r="D16" s="98">
        <f>IFERROR(((B16/C16)-1)*100,IF(B16+C16&lt;&gt;0,100,0))</f>
        <v>6.3291139240506222</v>
      </c>
      <c r="E16" s="67">
        <v>11663</v>
      </c>
      <c r="F16" s="67">
        <v>9852</v>
      </c>
      <c r="G16" s="98">
        <f>IFERROR(((E16/F16)-1)*100,IF(E16+F16&lt;&gt;0,100,0))</f>
        <v>18.382054405196911</v>
      </c>
    </row>
    <row r="17" spans="1:7" s="16" customFormat="1" ht="12" x14ac:dyDescent="0.2">
      <c r="A17" s="64" t="s">
        <v>9</v>
      </c>
      <c r="B17" s="67">
        <v>98454.157999999996</v>
      </c>
      <c r="C17" s="67">
        <v>88997.612999999998</v>
      </c>
      <c r="D17" s="98">
        <f>IFERROR(((B17/C17)-1)*100,IF(B17+C17&lt;&gt;0,100,0))</f>
        <v>10.62561644209492</v>
      </c>
      <c r="E17" s="67">
        <v>6906032.1689999998</v>
      </c>
      <c r="F17" s="67">
        <v>4831795.9510000004</v>
      </c>
      <c r="G17" s="98">
        <f>IFERROR(((E17/F17)-1)*100,IF(E17+F17&lt;&gt;0,100,0))</f>
        <v>42.928886878402018</v>
      </c>
    </row>
    <row r="18" spans="1:7" s="16" customFormat="1" ht="12" x14ac:dyDescent="0.2">
      <c r="A18" s="64" t="s">
        <v>10</v>
      </c>
      <c r="B18" s="67">
        <v>4780950.7138849599</v>
      </c>
      <c r="C18" s="67">
        <v>4647912.6436951701</v>
      </c>
      <c r="D18" s="98">
        <f>IFERROR(((B18/C18)-1)*100,IF(B18+C18&lt;&gt;0,100,0))</f>
        <v>2.8623186446985915</v>
      </c>
      <c r="E18" s="67">
        <v>237954307.77029499</v>
      </c>
      <c r="F18" s="67">
        <v>176552791.627765</v>
      </c>
      <c r="G18" s="98">
        <f>IFERROR(((E18/F18)-1)*100,IF(E18+F18&lt;&gt;0,100,0))</f>
        <v>34.777992223417151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18056458.02874</v>
      </c>
      <c r="C24" s="66">
        <v>31602608.175760001</v>
      </c>
      <c r="D24" s="65">
        <f>B24-C24</f>
        <v>-13546150.147020001</v>
      </c>
      <c r="E24" s="67">
        <v>696323187.05393004</v>
      </c>
      <c r="F24" s="67">
        <v>670036692.27449</v>
      </c>
      <c r="G24" s="65">
        <f>E24-F24</f>
        <v>26286494.779440045</v>
      </c>
    </row>
    <row r="25" spans="1:7" s="16" customFormat="1" ht="12" x14ac:dyDescent="0.2">
      <c r="A25" s="68" t="s">
        <v>15</v>
      </c>
      <c r="B25" s="66">
        <v>21028833.286929999</v>
      </c>
      <c r="C25" s="66">
        <v>32220107.635480002</v>
      </c>
      <c r="D25" s="65">
        <f>B25-C25</f>
        <v>-11191274.348550003</v>
      </c>
      <c r="E25" s="67">
        <v>792503727.90107</v>
      </c>
      <c r="F25" s="67">
        <v>731977869.87661004</v>
      </c>
      <c r="G25" s="65">
        <f>E25-F25</f>
        <v>60525858.024459958</v>
      </c>
    </row>
    <row r="26" spans="1:7" s="28" customFormat="1" ht="12" x14ac:dyDescent="0.2">
      <c r="A26" s="69" t="s">
        <v>16</v>
      </c>
      <c r="B26" s="70">
        <f>B24-B25</f>
        <v>-2972375.2581899986</v>
      </c>
      <c r="C26" s="70">
        <f>C24-C25</f>
        <v>-617499.45972000062</v>
      </c>
      <c r="D26" s="70"/>
      <c r="E26" s="70">
        <f>E24-E25</f>
        <v>-96180540.847139955</v>
      </c>
      <c r="F26" s="70">
        <f>F24-F25</f>
        <v>-61941177.602120042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54673.646787700003</v>
      </c>
      <c r="C33" s="126">
        <v>56406.885196080002</v>
      </c>
      <c r="D33" s="98">
        <f t="shared" ref="D33:D42" si="0">IFERROR(((B33/C33)-1)*100,IF(B33+C33&lt;&gt;0,100,0))</f>
        <v>-3.0727426312496475</v>
      </c>
      <c r="E33" s="64"/>
      <c r="F33" s="126">
        <v>56722.8</v>
      </c>
      <c r="G33" s="126">
        <v>54598.8</v>
      </c>
    </row>
    <row r="34" spans="1:7" s="16" customFormat="1" ht="12" x14ac:dyDescent="0.2">
      <c r="A34" s="64" t="s">
        <v>23</v>
      </c>
      <c r="B34" s="126">
        <v>56850.16031739</v>
      </c>
      <c r="C34" s="126">
        <v>70286.498780780006</v>
      </c>
      <c r="D34" s="98">
        <f t="shared" si="0"/>
        <v>-19.116528346784289</v>
      </c>
      <c r="E34" s="64"/>
      <c r="F34" s="126">
        <v>58722.32</v>
      </c>
      <c r="G34" s="126">
        <v>56688.94</v>
      </c>
    </row>
    <row r="35" spans="1:7" s="16" customFormat="1" ht="12" x14ac:dyDescent="0.2">
      <c r="A35" s="64" t="s">
        <v>24</v>
      </c>
      <c r="B35" s="126">
        <v>37441.511608089997</v>
      </c>
      <c r="C35" s="126">
        <v>46017.793297119999</v>
      </c>
      <c r="D35" s="98">
        <f t="shared" si="0"/>
        <v>-18.636881681083885</v>
      </c>
      <c r="E35" s="64"/>
      <c r="F35" s="126">
        <v>37815.85</v>
      </c>
      <c r="G35" s="126">
        <v>37175.82</v>
      </c>
    </row>
    <row r="36" spans="1:7" s="16" customFormat="1" ht="12" x14ac:dyDescent="0.2">
      <c r="A36" s="64" t="s">
        <v>25</v>
      </c>
      <c r="B36" s="126">
        <v>50399.160284420002</v>
      </c>
      <c r="C36" s="126">
        <v>50341.638583729997</v>
      </c>
      <c r="D36" s="98">
        <f t="shared" si="0"/>
        <v>0.11426267064058582</v>
      </c>
      <c r="E36" s="64"/>
      <c r="F36" s="126">
        <v>52406.559999999998</v>
      </c>
      <c r="G36" s="126">
        <v>50303.25</v>
      </c>
    </row>
    <row r="37" spans="1:7" s="16" customFormat="1" ht="12" x14ac:dyDescent="0.2">
      <c r="A37" s="64" t="s">
        <v>79</v>
      </c>
      <c r="B37" s="126">
        <v>55438.100374020003</v>
      </c>
      <c r="C37" s="126">
        <v>44220.727257289996</v>
      </c>
      <c r="D37" s="98">
        <f t="shared" si="0"/>
        <v>25.366776650831248</v>
      </c>
      <c r="E37" s="64"/>
      <c r="F37" s="126">
        <v>58013.63</v>
      </c>
      <c r="G37" s="126">
        <v>54906.42</v>
      </c>
    </row>
    <row r="38" spans="1:7" s="16" customFormat="1" ht="12" x14ac:dyDescent="0.2">
      <c r="A38" s="64" t="s">
        <v>26</v>
      </c>
      <c r="B38" s="126">
        <v>72557.995829070001</v>
      </c>
      <c r="C38" s="126">
        <v>72061.508254009997</v>
      </c>
      <c r="D38" s="98">
        <f t="shared" si="0"/>
        <v>0.68897749587746304</v>
      </c>
      <c r="E38" s="64"/>
      <c r="F38" s="126">
        <v>76077.539999999994</v>
      </c>
      <c r="G38" s="126">
        <v>72435.19</v>
      </c>
    </row>
    <row r="39" spans="1:7" s="16" customFormat="1" ht="12" x14ac:dyDescent="0.2">
      <c r="A39" s="64" t="s">
        <v>27</v>
      </c>
      <c r="B39" s="126">
        <v>9841.3202866800002</v>
      </c>
      <c r="C39" s="126">
        <v>16038.470439139999</v>
      </c>
      <c r="D39" s="98">
        <f t="shared" si="0"/>
        <v>-38.639284063750765</v>
      </c>
      <c r="E39" s="64"/>
      <c r="F39" s="126">
        <v>10292.49</v>
      </c>
      <c r="G39" s="126">
        <v>9792.5300000000007</v>
      </c>
    </row>
    <row r="40" spans="1:7" s="16" customFormat="1" ht="12" x14ac:dyDescent="0.2">
      <c r="A40" s="64" t="s">
        <v>28</v>
      </c>
      <c r="B40" s="126">
        <v>68240.458386860002</v>
      </c>
      <c r="C40" s="126">
        <v>76382.911976279996</v>
      </c>
      <c r="D40" s="98">
        <f t="shared" si="0"/>
        <v>-10.660046047928306</v>
      </c>
      <c r="E40" s="64"/>
      <c r="F40" s="126">
        <v>71470.19</v>
      </c>
      <c r="G40" s="126">
        <v>68093.440000000002</v>
      </c>
    </row>
    <row r="41" spans="1:7" s="16" customFormat="1" ht="12" x14ac:dyDescent="0.2">
      <c r="A41" s="64" t="s">
        <v>29</v>
      </c>
      <c r="B41" s="126">
        <v>5364.7891512099995</v>
      </c>
      <c r="C41" s="126">
        <v>2260.5179582999999</v>
      </c>
      <c r="D41" s="98">
        <f t="shared" si="0"/>
        <v>137.32565943623541</v>
      </c>
      <c r="E41" s="64"/>
      <c r="F41" s="126">
        <v>6121.57</v>
      </c>
      <c r="G41" s="126">
        <v>5364.79</v>
      </c>
    </row>
    <row r="42" spans="1:7" s="16" customFormat="1" ht="12" x14ac:dyDescent="0.2">
      <c r="A42" s="64" t="s">
        <v>78</v>
      </c>
      <c r="B42" s="126">
        <v>860.62015816999997</v>
      </c>
      <c r="C42" s="126">
        <v>806.55733211999996</v>
      </c>
      <c r="D42" s="98">
        <f t="shared" si="0"/>
        <v>6.7029117332426003</v>
      </c>
      <c r="E42" s="64"/>
      <c r="F42" s="126">
        <v>866.75</v>
      </c>
      <c r="G42" s="126">
        <v>853.4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16577.968791485098</v>
      </c>
      <c r="D48" s="72"/>
      <c r="E48" s="127">
        <v>17728.366451182701</v>
      </c>
      <c r="F48" s="72"/>
      <c r="G48" s="98">
        <f>IFERROR(((C48/E48)-1)*100,IF(C48+E48&lt;&gt;0,100,0))</f>
        <v>-6.4890223409210801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3292</v>
      </c>
      <c r="D54" s="75"/>
      <c r="E54" s="128">
        <v>1615749</v>
      </c>
      <c r="F54" s="128">
        <v>191769418.18000001</v>
      </c>
      <c r="G54" s="128">
        <v>10342778.279999999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5592</v>
      </c>
      <c r="C68" s="66">
        <v>5406</v>
      </c>
      <c r="D68" s="98">
        <f>IFERROR(((B68/C68)-1)*100,IF(B68+C68&lt;&gt;0,100,0))</f>
        <v>3.4406215316315159</v>
      </c>
      <c r="E68" s="66">
        <v>255938</v>
      </c>
      <c r="F68" s="66">
        <v>215699</v>
      </c>
      <c r="G68" s="98">
        <f>IFERROR(((E68/F68)-1)*100,IF(E68+F68&lt;&gt;0,100,0))</f>
        <v>18.655162981747718</v>
      </c>
    </row>
    <row r="69" spans="1:7" s="16" customFormat="1" ht="12" x14ac:dyDescent="0.2">
      <c r="A69" s="79" t="s">
        <v>54</v>
      </c>
      <c r="B69" s="67">
        <v>193594072.77700001</v>
      </c>
      <c r="C69" s="66">
        <v>180677139.69</v>
      </c>
      <c r="D69" s="98">
        <f>IFERROR(((B69/C69)-1)*100,IF(B69+C69&lt;&gt;0,100,0))</f>
        <v>7.1491795304942762</v>
      </c>
      <c r="E69" s="66">
        <v>8385171459.8009996</v>
      </c>
      <c r="F69" s="66">
        <v>7524592712.7799997</v>
      </c>
      <c r="G69" s="98">
        <f>IFERROR(((E69/F69)-1)*100,IF(E69+F69&lt;&gt;0,100,0))</f>
        <v>11.436881434916302</v>
      </c>
    </row>
    <row r="70" spans="1:7" s="62" customFormat="1" ht="12" x14ac:dyDescent="0.2">
      <c r="A70" s="79" t="s">
        <v>55</v>
      </c>
      <c r="B70" s="67">
        <v>184217493.37011001</v>
      </c>
      <c r="C70" s="66">
        <v>180378755.66323</v>
      </c>
      <c r="D70" s="98">
        <f>IFERROR(((B70/C70)-1)*100,IF(B70+C70&lt;&gt;0,100,0))</f>
        <v>2.1281540017090483</v>
      </c>
      <c r="E70" s="66">
        <v>8081563233.1012297</v>
      </c>
      <c r="F70" s="66">
        <v>7573995912.7776699</v>
      </c>
      <c r="G70" s="98">
        <f>IFERROR(((E70/F70)-1)*100,IF(E70+F70&lt;&gt;0,100,0))</f>
        <v>6.7014469794903331</v>
      </c>
    </row>
    <row r="71" spans="1:7" s="16" customFormat="1" ht="12" x14ac:dyDescent="0.2">
      <c r="A71" s="79" t="s">
        <v>94</v>
      </c>
      <c r="B71" s="98">
        <f>IFERROR(B69/B68/1000,)</f>
        <v>34.619827034513591</v>
      </c>
      <c r="C71" s="98">
        <f>IFERROR(C69/C68/1000,)</f>
        <v>33.421594467258608</v>
      </c>
      <c r="D71" s="98">
        <f>IFERROR(((B71/C71)-1)*100,IF(B71+C71&lt;&gt;0,100,0))</f>
        <v>3.5852046748662048</v>
      </c>
      <c r="E71" s="98">
        <f>IFERROR(E69/E68/1000,)</f>
        <v>32.762510685404273</v>
      </c>
      <c r="F71" s="98">
        <f>IFERROR(F69/F68/1000,)</f>
        <v>34.884689835279715</v>
      </c>
      <c r="G71" s="98">
        <f>IFERROR(((E71/F71)-1)*100,IF(E71+F71&lt;&gt;0,100,0))</f>
        <v>-6.0834112612038531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2290</v>
      </c>
      <c r="C74" s="66">
        <v>3524</v>
      </c>
      <c r="D74" s="98">
        <f>IFERROR(((B74/C74)-1)*100,IF(B74+C74&lt;&gt;0,100,0))</f>
        <v>-35.017026106696939</v>
      </c>
      <c r="E74" s="66">
        <v>110561</v>
      </c>
      <c r="F74" s="66">
        <v>132291</v>
      </c>
      <c r="G74" s="98">
        <f>IFERROR(((E74/F74)-1)*100,IF(E74+F74&lt;&gt;0,100,0))</f>
        <v>-16.425909547890637</v>
      </c>
    </row>
    <row r="75" spans="1:7" s="16" customFormat="1" ht="12" x14ac:dyDescent="0.2">
      <c r="A75" s="79" t="s">
        <v>54</v>
      </c>
      <c r="B75" s="67">
        <v>431569224</v>
      </c>
      <c r="C75" s="66">
        <v>568046877.49800003</v>
      </c>
      <c r="D75" s="98">
        <f>IFERROR(((B75/C75)-1)*100,IF(B75+C75&lt;&gt;0,100,0))</f>
        <v>-24.025773031114063</v>
      </c>
      <c r="E75" s="66">
        <v>16111985368.336</v>
      </c>
      <c r="F75" s="66">
        <v>19423373405.171001</v>
      </c>
      <c r="G75" s="98">
        <f>IFERROR(((E75/F75)-1)*100,IF(E75+F75&lt;&gt;0,100,0))</f>
        <v>-17.04847025158578</v>
      </c>
    </row>
    <row r="76" spans="1:7" s="16" customFormat="1" ht="12" x14ac:dyDescent="0.2">
      <c r="A76" s="79" t="s">
        <v>55</v>
      </c>
      <c r="B76" s="67">
        <v>426574151.69866002</v>
      </c>
      <c r="C76" s="66">
        <v>573669039.15511</v>
      </c>
      <c r="D76" s="98">
        <f>IFERROR(((B76/C76)-1)*100,IF(B76+C76&lt;&gt;0,100,0))</f>
        <v>-25.641071317547283</v>
      </c>
      <c r="E76" s="66">
        <v>15707286753.938</v>
      </c>
      <c r="F76" s="66">
        <v>19134691174.999599</v>
      </c>
      <c r="G76" s="98">
        <f>IFERROR(((E76/F76)-1)*100,IF(E76+F76&lt;&gt;0,100,0))</f>
        <v>-17.911992358359406</v>
      </c>
    </row>
    <row r="77" spans="1:7" s="16" customFormat="1" ht="12" x14ac:dyDescent="0.2">
      <c r="A77" s="79" t="s">
        <v>94</v>
      </c>
      <c r="B77" s="98">
        <f>IFERROR(B75/B74/1000,)</f>
        <v>188.45817641921397</v>
      </c>
      <c r="C77" s="98">
        <f>IFERROR(C75/C74/1000,)</f>
        <v>161.19377908569808</v>
      </c>
      <c r="D77" s="98">
        <f>IFERROR(((B77/C77)-1)*100,IF(B77+C77&lt;&gt;0,100,0))</f>
        <v>16.914050584434072</v>
      </c>
      <c r="E77" s="98">
        <f>IFERROR(E75/E74/1000,)</f>
        <v>145.72937444791563</v>
      </c>
      <c r="F77" s="98">
        <f>IFERROR(F75/F74/1000,)</f>
        <v>146.82309004521093</v>
      </c>
      <c r="G77" s="98">
        <f>IFERROR(((E77/F77)-1)*100,IF(E77+F77&lt;&gt;0,100,0))</f>
        <v>-0.74492070488266782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122</v>
      </c>
      <c r="C80" s="66">
        <v>269</v>
      </c>
      <c r="D80" s="98">
        <f>IFERROR(((B80/C80)-1)*100,IF(B80+C80&lt;&gt;0,100,0))</f>
        <v>-54.646840148698885</v>
      </c>
      <c r="E80" s="66">
        <v>8629</v>
      </c>
      <c r="F80" s="66">
        <v>6972</v>
      </c>
      <c r="G80" s="98">
        <f>IFERROR(((E80/F80)-1)*100,IF(E80+F80&lt;&gt;0,100,0))</f>
        <v>23.766494549627069</v>
      </c>
    </row>
    <row r="81" spans="1:7" s="16" customFormat="1" ht="12" x14ac:dyDescent="0.2">
      <c r="A81" s="79" t="s">
        <v>54</v>
      </c>
      <c r="B81" s="67">
        <v>10145678.743000001</v>
      </c>
      <c r="C81" s="66">
        <v>19881925.809999999</v>
      </c>
      <c r="D81" s="98">
        <f>IFERROR(((B81/C81)-1)*100,IF(B81+C81&lt;&gt;0,100,0))</f>
        <v>-48.970342008332835</v>
      </c>
      <c r="E81" s="66">
        <v>741215619.86500001</v>
      </c>
      <c r="F81" s="66">
        <v>536224102.12599999</v>
      </c>
      <c r="G81" s="98">
        <f>IFERROR(((E81/F81)-1)*100,IF(E81+F81&lt;&gt;0,100,0))</f>
        <v>38.228702687226821</v>
      </c>
    </row>
    <row r="82" spans="1:7" s="16" customFormat="1" ht="12" x14ac:dyDescent="0.2">
      <c r="A82" s="79" t="s">
        <v>55</v>
      </c>
      <c r="B82" s="67">
        <v>7746998.0220996104</v>
      </c>
      <c r="C82" s="66">
        <v>4168564.5419896198</v>
      </c>
      <c r="D82" s="98">
        <f>IFERROR(((B82/C82)-1)*100,IF(B82+C82&lt;&gt;0,100,0))</f>
        <v>85.843302750016576</v>
      </c>
      <c r="E82" s="66">
        <v>258537181.94194901</v>
      </c>
      <c r="F82" s="66">
        <v>175179400.35994101</v>
      </c>
      <c r="G82" s="98">
        <f>IFERROR(((E82/F82)-1)*100,IF(E82+F82&lt;&gt;0,100,0))</f>
        <v>47.584237308001299</v>
      </c>
    </row>
    <row r="83" spans="1:7" s="32" customFormat="1" x14ac:dyDescent="0.2">
      <c r="A83" s="79" t="s">
        <v>94</v>
      </c>
      <c r="B83" s="98">
        <f>IFERROR(B81/B80/1000,)</f>
        <v>83.161301172131147</v>
      </c>
      <c r="C83" s="98">
        <f>IFERROR(C81/C80/1000,)</f>
        <v>73.91050486988847</v>
      </c>
      <c r="D83" s="98">
        <f>IFERROR(((B83/C83)-1)*100,IF(B83+C83&lt;&gt;0,100,0))</f>
        <v>12.516213112774309</v>
      </c>
      <c r="E83" s="98">
        <f>IFERROR(E81/E80/1000,)</f>
        <v>85.898206033723483</v>
      </c>
      <c r="F83" s="98">
        <f>IFERROR(F81/F80/1000,)</f>
        <v>76.911087510900742</v>
      </c>
      <c r="G83" s="98">
        <f>IFERROR(((E83/F83)-1)*100,IF(E83+F83&lt;&gt;0,100,0))</f>
        <v>11.685075343069329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8004</v>
      </c>
      <c r="C86" s="64">
        <f>C68+C74+C80</f>
        <v>9199</v>
      </c>
      <c r="D86" s="98">
        <f>IFERROR(((B86/C86)-1)*100,IF(B86+C86&lt;&gt;0,100,0))</f>
        <v>-12.990542450266329</v>
      </c>
      <c r="E86" s="64">
        <f>E68+E74+E80</f>
        <v>375128</v>
      </c>
      <c r="F86" s="64">
        <f>F68+F74+F80</f>
        <v>354962</v>
      </c>
      <c r="G86" s="98">
        <f>IFERROR(((E86/F86)-1)*100,IF(E86+F86&lt;&gt;0,100,0))</f>
        <v>5.6811715056823031</v>
      </c>
    </row>
    <row r="87" spans="1:7" s="62" customFormat="1" ht="12" x14ac:dyDescent="0.2">
      <c r="A87" s="79" t="s">
        <v>54</v>
      </c>
      <c r="B87" s="64">
        <f t="shared" ref="B87:C87" si="1">B69+B75+B81</f>
        <v>635308975.51999998</v>
      </c>
      <c r="C87" s="64">
        <f t="shared" si="1"/>
        <v>768605942.99799991</v>
      </c>
      <c r="D87" s="98">
        <f>IFERROR(((B87/C87)-1)*100,IF(B87+C87&lt;&gt;0,100,0))</f>
        <v>-17.342692792364577</v>
      </c>
      <c r="E87" s="64">
        <f t="shared" ref="E87:F87" si="2">E69+E75+E81</f>
        <v>25238372448.002003</v>
      </c>
      <c r="F87" s="64">
        <f t="shared" si="2"/>
        <v>27484190220.077</v>
      </c>
      <c r="G87" s="98">
        <f>IFERROR(((E87/F87)-1)*100,IF(E87+F87&lt;&gt;0,100,0))</f>
        <v>-8.1713077740032674</v>
      </c>
    </row>
    <row r="88" spans="1:7" s="62" customFormat="1" ht="12" x14ac:dyDescent="0.2">
      <c r="A88" s="79" t="s">
        <v>55</v>
      </c>
      <c r="B88" s="64">
        <f t="shared" ref="B88:C88" si="3">B70+B76+B82</f>
        <v>618538643.09086967</v>
      </c>
      <c r="C88" s="64">
        <f t="shared" si="3"/>
        <v>758216359.36032963</v>
      </c>
      <c r="D88" s="98">
        <f>IFERROR(((B88/C88)-1)*100,IF(B88+C88&lt;&gt;0,100,0))</f>
        <v>-18.421881108882864</v>
      </c>
      <c r="E88" s="64">
        <f t="shared" ref="E88:F88" si="4">E70+E76+E82</f>
        <v>24047387168.981178</v>
      </c>
      <c r="F88" s="64">
        <f t="shared" si="4"/>
        <v>26883866488.137207</v>
      </c>
      <c r="G88" s="98">
        <f>IFERROR(((E88/F88)-1)*100,IF(E88+F88&lt;&gt;0,100,0))</f>
        <v>-10.550860756609005</v>
      </c>
    </row>
    <row r="89" spans="1:7" s="63" customFormat="1" x14ac:dyDescent="0.2">
      <c r="A89" s="79" t="s">
        <v>95</v>
      </c>
      <c r="B89" s="98">
        <f>IFERROR((B75/B87)*100,IF(B75+B87&lt;&gt;0,100,0))</f>
        <v>67.930603946963103</v>
      </c>
      <c r="C89" s="98">
        <f>IFERROR((C75/C87)*100,IF(C75+C87&lt;&gt;0,100,0))</f>
        <v>73.906126107000219</v>
      </c>
      <c r="D89" s="98">
        <f>IFERROR(((B89/C89)-1)*100,IF(B89+C89&lt;&gt;0,100,0))</f>
        <v>-8.0852866667451053</v>
      </c>
      <c r="E89" s="98">
        <f>IFERROR((E75/E87)*100,IF(E75+E87&lt;&gt;0,100,0))</f>
        <v>63.83924082874649</v>
      </c>
      <c r="F89" s="98">
        <f>IFERROR((F75/F87)*100,IF(F75+F87&lt;&gt;0,100,0))</f>
        <v>70.671077625501113</v>
      </c>
      <c r="G89" s="98">
        <f>IFERROR(((E89/F89)-1)*100,IF(E89+F89&lt;&gt;0,100,0))</f>
        <v>-9.6670901680002252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18698610</v>
      </c>
      <c r="C95" s="129">
        <v>19631517.778999999</v>
      </c>
      <c r="D95" s="65">
        <f>B95-C95</f>
        <v>-932907.77899999917</v>
      </c>
      <c r="E95" s="129">
        <v>1030844513.293</v>
      </c>
      <c r="F95" s="129">
        <v>1063091437.098</v>
      </c>
      <c r="G95" s="80">
        <f>E95-F95</f>
        <v>-32246923.805000067</v>
      </c>
    </row>
    <row r="96" spans="1:7" s="16" customFormat="1" ht="13.5" x14ac:dyDescent="0.2">
      <c r="A96" s="79" t="s">
        <v>88</v>
      </c>
      <c r="B96" s="66">
        <v>17018154.822000001</v>
      </c>
      <c r="C96" s="129">
        <v>25563215.561000001</v>
      </c>
      <c r="D96" s="65">
        <f>B96-C96</f>
        <v>-8545060.7390000001</v>
      </c>
      <c r="E96" s="129">
        <v>1093679858.395</v>
      </c>
      <c r="F96" s="129">
        <v>1095810593.6389999</v>
      </c>
      <c r="G96" s="80">
        <f>E96-F96</f>
        <v>-2130735.243999958</v>
      </c>
    </row>
    <row r="97" spans="1:7" s="28" customFormat="1" ht="12" x14ac:dyDescent="0.2">
      <c r="A97" s="81" t="s">
        <v>16</v>
      </c>
      <c r="B97" s="65">
        <f>B95-B96</f>
        <v>1680455.1779999994</v>
      </c>
      <c r="C97" s="65">
        <f>C95-C96</f>
        <v>-5931697.7820000015</v>
      </c>
      <c r="D97" s="82"/>
      <c r="E97" s="65">
        <f>E95-E96</f>
        <v>-62835345.101999998</v>
      </c>
      <c r="F97" s="82">
        <f>F95-F96</f>
        <v>-32719156.540999889</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720.40135985751795</v>
      </c>
      <c r="C104" s="131">
        <v>687.77672072795303</v>
      </c>
      <c r="D104" s="98">
        <f>IFERROR(((B104/C104)-1)*100,IF(B104+C104&lt;&gt;0,100,0))</f>
        <v>4.7434927857160636</v>
      </c>
      <c r="E104" s="84"/>
      <c r="F104" s="130">
        <v>720.61415219764399</v>
      </c>
      <c r="G104" s="130">
        <v>715.820954226038</v>
      </c>
    </row>
    <row r="105" spans="1:7" s="16" customFormat="1" ht="12" x14ac:dyDescent="0.2">
      <c r="A105" s="79" t="s">
        <v>50</v>
      </c>
      <c r="B105" s="130">
        <v>711.57767016810396</v>
      </c>
      <c r="C105" s="131">
        <v>680.80548964742195</v>
      </c>
      <c r="D105" s="98">
        <f>IFERROR(((B105/C105)-1)*100,IF(B105+C105&lt;&gt;0,100,0))</f>
        <v>4.519966567340461</v>
      </c>
      <c r="E105" s="84"/>
      <c r="F105" s="130">
        <v>711.78731147610597</v>
      </c>
      <c r="G105" s="130">
        <v>707.127467872436</v>
      </c>
    </row>
    <row r="106" spans="1:7" s="16" customFormat="1" ht="12" x14ac:dyDescent="0.2">
      <c r="A106" s="79" t="s">
        <v>51</v>
      </c>
      <c r="B106" s="130">
        <v>756.89349194593296</v>
      </c>
      <c r="C106" s="131">
        <v>714.87206306899498</v>
      </c>
      <c r="D106" s="98">
        <f>IFERROR(((B106/C106)-1)*100,IF(B106+C106&lt;&gt;0,100,0))</f>
        <v>5.8781747179400323</v>
      </c>
      <c r="E106" s="84"/>
      <c r="F106" s="130">
        <v>757.12066647549796</v>
      </c>
      <c r="G106" s="130">
        <v>751.59088258793201</v>
      </c>
    </row>
    <row r="107" spans="1:7" s="28" customFormat="1" ht="12" x14ac:dyDescent="0.2">
      <c r="A107" s="81" t="s">
        <v>52</v>
      </c>
      <c r="B107" s="85"/>
      <c r="C107" s="84"/>
      <c r="D107" s="86"/>
      <c r="E107" s="84"/>
      <c r="F107" s="71"/>
      <c r="G107" s="71"/>
    </row>
    <row r="108" spans="1:7" s="16" customFormat="1" ht="12" x14ac:dyDescent="0.2">
      <c r="A108" s="79" t="s">
        <v>56</v>
      </c>
      <c r="B108" s="130">
        <v>581.34701436860996</v>
      </c>
      <c r="C108" s="131">
        <v>519.92776643551701</v>
      </c>
      <c r="D108" s="98">
        <f>IFERROR(((B108/C108)-1)*100,IF(B108+C108&lt;&gt;0,100,0))</f>
        <v>11.813034790229903</v>
      </c>
      <c r="E108" s="84"/>
      <c r="F108" s="130">
        <v>582.83384127655302</v>
      </c>
      <c r="G108" s="130">
        <v>581.14298472353505</v>
      </c>
    </row>
    <row r="109" spans="1:7" s="16" customFormat="1" ht="12" x14ac:dyDescent="0.2">
      <c r="A109" s="79" t="s">
        <v>57</v>
      </c>
      <c r="B109" s="130">
        <v>755.04474375778398</v>
      </c>
      <c r="C109" s="131">
        <v>659.43871420945504</v>
      </c>
      <c r="D109" s="98">
        <f>IFERROR(((B109/C109)-1)*100,IF(B109+C109&lt;&gt;0,100,0))</f>
        <v>14.498091708634808</v>
      </c>
      <c r="E109" s="84"/>
      <c r="F109" s="130">
        <v>755.57092866832795</v>
      </c>
      <c r="G109" s="130">
        <v>755.04474375778398</v>
      </c>
    </row>
    <row r="110" spans="1:7" s="16" customFormat="1" ht="12" x14ac:dyDescent="0.2">
      <c r="A110" s="79" t="s">
        <v>59</v>
      </c>
      <c r="B110" s="130">
        <v>820.82634911649905</v>
      </c>
      <c r="C110" s="131">
        <v>766.88288396536905</v>
      </c>
      <c r="D110" s="98">
        <f>IFERROR(((B110/C110)-1)*100,IF(B110+C110&lt;&gt;0,100,0))</f>
        <v>7.03412036948865</v>
      </c>
      <c r="E110" s="84"/>
      <c r="F110" s="130">
        <v>821.23868852840701</v>
      </c>
      <c r="G110" s="130">
        <v>814.53200134726296</v>
      </c>
    </row>
    <row r="111" spans="1:7" s="16" customFormat="1" ht="12" x14ac:dyDescent="0.2">
      <c r="A111" s="79" t="s">
        <v>58</v>
      </c>
      <c r="B111" s="130">
        <v>738.954706345565</v>
      </c>
      <c r="C111" s="131">
        <v>744.88496328846099</v>
      </c>
      <c r="D111" s="98">
        <f>IFERROR(((B111/C111)-1)*100,IF(B111+C111&lt;&gt;0,100,0))</f>
        <v>-0.79613057521198405</v>
      </c>
      <c r="E111" s="84"/>
      <c r="F111" s="130">
        <v>739.27649089288798</v>
      </c>
      <c r="G111" s="130">
        <v>731.03470440901799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66">
        <v>0</v>
      </c>
      <c r="D119" s="98">
        <f>IFERROR(((B119/C119)-1)*100,IF(B119+C119&lt;&gt;0,100,0))</f>
        <v>100</v>
      </c>
      <c r="E119" s="66">
        <v>13</v>
      </c>
      <c r="F119" s="66">
        <v>0</v>
      </c>
      <c r="G119" s="98">
        <f>IFERROR(((E119/F119)-1)*100,IF(E119+F119&lt;&gt;0,100,0))</f>
        <v>100</v>
      </c>
    </row>
    <row r="120" spans="1:7" s="16" customFormat="1" ht="12" x14ac:dyDescent="0.2">
      <c r="A120" s="79" t="s">
        <v>72</v>
      </c>
      <c r="B120" s="67">
        <v>114</v>
      </c>
      <c r="C120" s="66">
        <v>107</v>
      </c>
      <c r="D120" s="98">
        <f>IFERROR(((B120/C120)-1)*100,IF(B120+C120&lt;&gt;0,100,0))</f>
        <v>6.5420560747663448</v>
      </c>
      <c r="E120" s="66">
        <v>11446</v>
      </c>
      <c r="F120" s="66">
        <v>8917</v>
      </c>
      <c r="G120" s="98">
        <f>IFERROR(((E120/F120)-1)*100,IF(E120+F120&lt;&gt;0,100,0))</f>
        <v>28.361556577324222</v>
      </c>
    </row>
    <row r="121" spans="1:7" s="16" customFormat="1" ht="12" x14ac:dyDescent="0.2">
      <c r="A121" s="79" t="s">
        <v>74</v>
      </c>
      <c r="B121" s="67">
        <v>1</v>
      </c>
      <c r="C121" s="66">
        <v>9</v>
      </c>
      <c r="D121" s="98">
        <f>IFERROR(((B121/C121)-1)*100,IF(B121+C121&lt;&gt;0,100,0))</f>
        <v>-88.888888888888886</v>
      </c>
      <c r="E121" s="66">
        <v>329</v>
      </c>
      <c r="F121" s="66">
        <v>326</v>
      </c>
      <c r="G121" s="98">
        <f>IFERROR(((E121/F121)-1)*100,IF(E121+F121&lt;&gt;0,100,0))</f>
        <v>0.92024539877300082</v>
      </c>
    </row>
    <row r="122" spans="1:7" s="28" customFormat="1" ht="12" x14ac:dyDescent="0.2">
      <c r="A122" s="81" t="s">
        <v>34</v>
      </c>
      <c r="B122" s="82">
        <f>SUM(B119:B121)</f>
        <v>116</v>
      </c>
      <c r="C122" s="82">
        <f>SUM(C119:C121)</f>
        <v>116</v>
      </c>
      <c r="D122" s="98">
        <f>IFERROR(((B122/C122)-1)*100,IF(B122+C122&lt;&gt;0,100,0))</f>
        <v>0</v>
      </c>
      <c r="E122" s="82">
        <f>SUM(E119:E121)</f>
        <v>11788</v>
      </c>
      <c r="F122" s="82">
        <f>SUM(F119:F121)</f>
        <v>9243</v>
      </c>
      <c r="G122" s="98">
        <f>IFERROR(((E122/F122)-1)*100,IF(E122+F122&lt;&gt;0,100,0))</f>
        <v>27.534350319160449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13</v>
      </c>
      <c r="C125" s="66">
        <v>11</v>
      </c>
      <c r="D125" s="98">
        <f>IFERROR(((B125/C125)-1)*100,IF(B125+C125&lt;&gt;0,100,0))</f>
        <v>18.181818181818187</v>
      </c>
      <c r="E125" s="66">
        <v>1218</v>
      </c>
      <c r="F125" s="66">
        <v>1180</v>
      </c>
      <c r="G125" s="98">
        <f>IFERROR(((E125/F125)-1)*100,IF(E125+F125&lt;&gt;0,100,0))</f>
        <v>3.2203389830508522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13</v>
      </c>
      <c r="C127" s="82">
        <f>SUM(C125:C126)</f>
        <v>11</v>
      </c>
      <c r="D127" s="98">
        <f>IFERROR(((B127/C127)-1)*100,IF(B127+C127&lt;&gt;0,100,0))</f>
        <v>18.181818181818187</v>
      </c>
      <c r="E127" s="82">
        <f>SUM(E125:E126)</f>
        <v>1218</v>
      </c>
      <c r="F127" s="82">
        <f>SUM(F125:F126)</f>
        <v>1180</v>
      </c>
      <c r="G127" s="98">
        <f>IFERROR(((E127/F127)-1)*100,IF(E127+F127&lt;&gt;0,100,0))</f>
        <v>3.2203389830508522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10000</v>
      </c>
      <c r="C130" s="66">
        <v>0</v>
      </c>
      <c r="D130" s="98">
        <f>IFERROR(((B130/C130)-1)*100,IF(B130+C130&lt;&gt;0,100,0))</f>
        <v>100</v>
      </c>
      <c r="E130" s="66">
        <v>110085</v>
      </c>
      <c r="F130" s="66">
        <v>0</v>
      </c>
      <c r="G130" s="98">
        <f>IFERROR(((E130/F130)-1)*100,IF(E130+F130&lt;&gt;0,100,0))</f>
        <v>100</v>
      </c>
    </row>
    <row r="131" spans="1:7" s="16" customFormat="1" ht="12" x14ac:dyDescent="0.2">
      <c r="A131" s="79" t="s">
        <v>72</v>
      </c>
      <c r="B131" s="67">
        <v>10093</v>
      </c>
      <c r="C131" s="66">
        <v>37582</v>
      </c>
      <c r="D131" s="98">
        <f>IFERROR(((B131/C131)-1)*100,IF(B131+C131&lt;&gt;0,100,0))</f>
        <v>-73.144058325794276</v>
      </c>
      <c r="E131" s="66">
        <v>9348342</v>
      </c>
      <c r="F131" s="66">
        <v>7782921</v>
      </c>
      <c r="G131" s="98">
        <f>IFERROR(((E131/F131)-1)*100,IF(E131+F131&lt;&gt;0,100,0))</f>
        <v>20.113540918634531</v>
      </c>
    </row>
    <row r="132" spans="1:7" s="16" customFormat="1" ht="12" x14ac:dyDescent="0.2">
      <c r="A132" s="79" t="s">
        <v>74</v>
      </c>
      <c r="B132" s="67">
        <v>17</v>
      </c>
      <c r="C132" s="66">
        <v>194</v>
      </c>
      <c r="D132" s="98">
        <f>IFERROR(((B132/C132)-1)*100,IF(B132+C132&lt;&gt;0,100,0))</f>
        <v>-91.237113402061851</v>
      </c>
      <c r="E132" s="66">
        <v>18984</v>
      </c>
      <c r="F132" s="66">
        <v>15993</v>
      </c>
      <c r="G132" s="98">
        <f>IFERROR(((E132/F132)-1)*100,IF(E132+F132&lt;&gt;0,100,0))</f>
        <v>18.701932095291696</v>
      </c>
    </row>
    <row r="133" spans="1:7" s="16" customFormat="1" ht="12" x14ac:dyDescent="0.2">
      <c r="A133" s="81" t="s">
        <v>34</v>
      </c>
      <c r="B133" s="82">
        <f>SUM(B130:B132)</f>
        <v>20110</v>
      </c>
      <c r="C133" s="82">
        <f>SUM(C130:C132)</f>
        <v>37776</v>
      </c>
      <c r="D133" s="98">
        <f>IFERROR(((B133/C133)-1)*100,IF(B133+C133&lt;&gt;0,100,0))</f>
        <v>-46.765141889030069</v>
      </c>
      <c r="E133" s="82">
        <f>SUM(E130:E132)</f>
        <v>9477411</v>
      </c>
      <c r="F133" s="82">
        <f>SUM(F130:F132)</f>
        <v>7798914</v>
      </c>
      <c r="G133" s="98">
        <f>IFERROR(((E133/F133)-1)*100,IF(E133+F133&lt;&gt;0,100,0))</f>
        <v>21.522188858602618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8000</v>
      </c>
      <c r="C136" s="66">
        <v>6519</v>
      </c>
      <c r="D136" s="98">
        <f>IFERROR(((B136/C136)-1)*100,)</f>
        <v>22.718208314158606</v>
      </c>
      <c r="E136" s="66">
        <v>564418</v>
      </c>
      <c r="F136" s="66">
        <v>727889</v>
      </c>
      <c r="G136" s="98">
        <f>IFERROR(((E136/F136)-1)*100,)</f>
        <v>-22.45823195569654</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8000</v>
      </c>
      <c r="C138" s="82">
        <f>SUM(C136:C137)</f>
        <v>6519</v>
      </c>
      <c r="D138" s="98">
        <f>IFERROR(((B138/C138)-1)*100,)</f>
        <v>22.718208314158606</v>
      </c>
      <c r="E138" s="82">
        <f>SUM(E136:E137)</f>
        <v>564418</v>
      </c>
      <c r="F138" s="82">
        <f>SUM(F136:F137)</f>
        <v>727889</v>
      </c>
      <c r="G138" s="98">
        <f>IFERROR(((E138/F138)-1)*100,)</f>
        <v>-22.45823195569654</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241605</v>
      </c>
      <c r="C141" s="66">
        <v>0</v>
      </c>
      <c r="D141" s="98">
        <f>IFERROR(((B141/C141)-1)*100,IF(B141+C141&lt;&gt;0,100,0))</f>
        <v>100</v>
      </c>
      <c r="E141" s="66">
        <v>2654433.5237500002</v>
      </c>
      <c r="F141" s="66">
        <v>0</v>
      </c>
      <c r="G141" s="98">
        <f>IFERROR(((E141/F141)-1)*100,IF(E141+F141&lt;&gt;0,100,0))</f>
        <v>100</v>
      </c>
    </row>
    <row r="142" spans="1:7" s="32" customFormat="1" x14ac:dyDescent="0.2">
      <c r="A142" s="79" t="s">
        <v>72</v>
      </c>
      <c r="B142" s="67">
        <v>1016241.55404</v>
      </c>
      <c r="C142" s="66">
        <v>3709859.5878300001</v>
      </c>
      <c r="D142" s="98">
        <f>IFERROR(((B142/C142)-1)*100,IF(B142+C142&lt;&gt;0,100,0))</f>
        <v>-72.607007624392921</v>
      </c>
      <c r="E142" s="66">
        <v>865490364.69263995</v>
      </c>
      <c r="F142" s="66">
        <v>772621254.38044</v>
      </c>
      <c r="G142" s="98">
        <f>IFERROR(((E142/F142)-1)*100,IF(E142+F142&lt;&gt;0,100,0))</f>
        <v>12.020004599364942</v>
      </c>
    </row>
    <row r="143" spans="1:7" s="32" customFormat="1" x14ac:dyDescent="0.2">
      <c r="A143" s="79" t="s">
        <v>74</v>
      </c>
      <c r="B143" s="67">
        <v>122692.91</v>
      </c>
      <c r="C143" s="66">
        <v>643531.19999999995</v>
      </c>
      <c r="D143" s="98">
        <f>IFERROR(((B143/C143)-1)*100,IF(B143+C143&lt;&gt;0,100,0))</f>
        <v>-80.934427110915522</v>
      </c>
      <c r="E143" s="66">
        <v>92644977.780000001</v>
      </c>
      <c r="F143" s="66">
        <v>86289998.879999995</v>
      </c>
      <c r="G143" s="98">
        <f>IFERROR(((E143/F143)-1)*100,IF(E143+F143&lt;&gt;0,100,0))</f>
        <v>7.3646760719485282</v>
      </c>
    </row>
    <row r="144" spans="1:7" s="16" customFormat="1" ht="12" x14ac:dyDescent="0.2">
      <c r="A144" s="81" t="s">
        <v>34</v>
      </c>
      <c r="B144" s="82">
        <f>SUM(B141:B143)</f>
        <v>1380539.4640399998</v>
      </c>
      <c r="C144" s="82">
        <f>SUM(C141:C143)</f>
        <v>4353390.7878299998</v>
      </c>
      <c r="D144" s="98">
        <f>IFERROR(((B144/C144)-1)*100,IF(B144+C144&lt;&gt;0,100,0))</f>
        <v>-68.288179689741426</v>
      </c>
      <c r="E144" s="82">
        <f>SUM(E141:E143)</f>
        <v>960789775.99638987</v>
      </c>
      <c r="F144" s="82">
        <f>SUM(F141:F143)</f>
        <v>858911253.26043999</v>
      </c>
      <c r="G144" s="98">
        <f>IFERROR(((E144/F144)-1)*100,IF(E144+F144&lt;&gt;0,100,0))</f>
        <v>11.861356147007918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21621</v>
      </c>
      <c r="C147" s="66">
        <v>11605.176890000001</v>
      </c>
      <c r="D147" s="98">
        <f>IFERROR(((B147/C147)-1)*100,IF(B147+C147&lt;&gt;0,100,0))</f>
        <v>86.30478625991887</v>
      </c>
      <c r="E147" s="66">
        <v>1049565.1488900001</v>
      </c>
      <c r="F147" s="66">
        <v>954699.28822999995</v>
      </c>
      <c r="G147" s="98">
        <f>IFERROR(((E147/F147)-1)*100,IF(E147+F147&lt;&gt;0,100,0))</f>
        <v>9.9367268656793684</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21621</v>
      </c>
      <c r="C149" s="82">
        <f>SUM(C147:C148)</f>
        <v>11605.176890000001</v>
      </c>
      <c r="D149" s="98">
        <f>IFERROR(((B149/C149)-1)*100,IF(B149+C149&lt;&gt;0,100,0))</f>
        <v>86.30478625991887</v>
      </c>
      <c r="E149" s="82">
        <f>SUM(E147:E148)</f>
        <v>1049565.1488900001</v>
      </c>
      <c r="F149" s="82">
        <f>SUM(F147:F148)</f>
        <v>954699.28822999995</v>
      </c>
      <c r="G149" s="98">
        <f>IFERROR(((E149/F149)-1)*100,IF(E149+F149&lt;&gt;0,100,0))</f>
        <v>9.9367268656793684</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975697</v>
      </c>
      <c r="C153" s="66">
        <v>874560</v>
      </c>
      <c r="D153" s="98">
        <f>IFERROR(((B153/C153)-1)*100,IF(B153+C153&lt;&gt;0,100,0))</f>
        <v>11.564329491401381</v>
      </c>
      <c r="E153" s="78"/>
      <c r="F153" s="78"/>
      <c r="G153" s="65"/>
    </row>
    <row r="154" spans="1:7" s="16" customFormat="1" ht="12" x14ac:dyDescent="0.2">
      <c r="A154" s="79" t="s">
        <v>74</v>
      </c>
      <c r="B154" s="67">
        <v>2437</v>
      </c>
      <c r="C154" s="66">
        <v>2608</v>
      </c>
      <c r="D154" s="98">
        <f>IFERROR(((B154/C154)-1)*100,IF(B154+C154&lt;&gt;0,100,0))</f>
        <v>-6.5567484662576669</v>
      </c>
      <c r="E154" s="78"/>
      <c r="F154" s="78"/>
      <c r="G154" s="65"/>
    </row>
    <row r="155" spans="1:7" s="28" customFormat="1" ht="12" x14ac:dyDescent="0.2">
      <c r="A155" s="81" t="s">
        <v>34</v>
      </c>
      <c r="B155" s="82">
        <f>SUM(B152:B154)</f>
        <v>1038144</v>
      </c>
      <c r="C155" s="82">
        <f>SUM(C152:C154)</f>
        <v>877168</v>
      </c>
      <c r="D155" s="98">
        <f>IFERROR(((B155/C155)-1)*100,IF(B155+C155&lt;&gt;0,100,0))</f>
        <v>18.351786658884038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232377</v>
      </c>
      <c r="C158" s="66">
        <v>207681</v>
      </c>
      <c r="D158" s="98">
        <f>IFERROR(((B158/C158)-1)*100,IF(B158+C158&lt;&gt;0,100,0))</f>
        <v>11.891314082655601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232377</v>
      </c>
      <c r="C160" s="82">
        <f>SUM(C158:C159)</f>
        <v>207681</v>
      </c>
      <c r="D160" s="98">
        <f>IFERROR(((B160/C160)-1)*100,IF(B160+C160&lt;&gt;0,100,0))</f>
        <v>11.891314082655601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6702</v>
      </c>
      <c r="C168" s="113">
        <v>7143</v>
      </c>
      <c r="D168" s="111">
        <f>IFERROR(((B168/C168)-1)*100,IF(B168+C168&lt;&gt;0,100,0))</f>
        <v>-6.1738765224695458</v>
      </c>
      <c r="E168" s="113">
        <v>348582</v>
      </c>
      <c r="F168" s="113">
        <v>304066</v>
      </c>
      <c r="G168" s="111">
        <f>IFERROR(((E168/F168)-1)*100,IF(E168+F168&lt;&gt;0,100,0))</f>
        <v>14.640242578913787</v>
      </c>
    </row>
    <row r="169" spans="1:7" x14ac:dyDescent="0.2">
      <c r="A169" s="101" t="s">
        <v>32</v>
      </c>
      <c r="B169" s="112">
        <v>51661</v>
      </c>
      <c r="C169" s="113">
        <v>52623</v>
      </c>
      <c r="D169" s="111">
        <f t="shared" ref="D169:D171" si="5">IFERROR(((B169/C169)-1)*100,IF(B169+C169&lt;&gt;0,100,0))</f>
        <v>-1.8280979799707331</v>
      </c>
      <c r="E169" s="113">
        <v>2299531</v>
      </c>
      <c r="F169" s="113">
        <v>2334419</v>
      </c>
      <c r="G169" s="111">
        <f>IFERROR(((E169/F169)-1)*100,IF(E169+F169&lt;&gt;0,100,0))</f>
        <v>-1.4945046283464936</v>
      </c>
    </row>
    <row r="170" spans="1:7" x14ac:dyDescent="0.2">
      <c r="A170" s="101" t="s">
        <v>92</v>
      </c>
      <c r="B170" s="112">
        <v>16225506</v>
      </c>
      <c r="C170" s="113">
        <v>13587533</v>
      </c>
      <c r="D170" s="111">
        <f t="shared" si="5"/>
        <v>19.41465753937819</v>
      </c>
      <c r="E170" s="113">
        <v>621254255</v>
      </c>
      <c r="F170" s="113">
        <v>582475876</v>
      </c>
      <c r="G170" s="111">
        <f>IFERROR(((E170/F170)-1)*100,IF(E170+F170&lt;&gt;0,100,0))</f>
        <v>6.6575081643381218</v>
      </c>
    </row>
    <row r="171" spans="1:7" x14ac:dyDescent="0.2">
      <c r="A171" s="101" t="s">
        <v>93</v>
      </c>
      <c r="B171" s="112">
        <v>151017</v>
      </c>
      <c r="C171" s="113">
        <v>136527</v>
      </c>
      <c r="D171" s="111">
        <f t="shared" si="5"/>
        <v>10.613285284229491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268</v>
      </c>
      <c r="C174" s="113">
        <v>313</v>
      </c>
      <c r="D174" s="111">
        <f t="shared" ref="D174:D177" si="6">IFERROR(((B174/C174)-1)*100,IF(B174+C174&lt;&gt;0,100,0))</f>
        <v>-14.376996805111819</v>
      </c>
      <c r="E174" s="113">
        <v>15227</v>
      </c>
      <c r="F174" s="113">
        <v>21806</v>
      </c>
      <c r="G174" s="111">
        <f t="shared" ref="G174" si="7">IFERROR(((E174/F174)-1)*100,IF(E174+F174&lt;&gt;0,100,0))</f>
        <v>-30.170595249014031</v>
      </c>
    </row>
    <row r="175" spans="1:7" x14ac:dyDescent="0.2">
      <c r="A175" s="101" t="s">
        <v>32</v>
      </c>
      <c r="B175" s="112">
        <v>4213</v>
      </c>
      <c r="C175" s="113">
        <v>6843</v>
      </c>
      <c r="D175" s="111">
        <f t="shared" si="6"/>
        <v>-38.433435627648691</v>
      </c>
      <c r="E175" s="113">
        <v>201849</v>
      </c>
      <c r="F175" s="113">
        <v>242620</v>
      </c>
      <c r="G175" s="111">
        <f t="shared" ref="G175" si="8">IFERROR(((E175/F175)-1)*100,IF(E175+F175&lt;&gt;0,100,0))</f>
        <v>-16.804467892177065</v>
      </c>
    </row>
    <row r="176" spans="1:7" x14ac:dyDescent="0.2">
      <c r="A176" s="101" t="s">
        <v>92</v>
      </c>
      <c r="B176" s="112">
        <v>33658</v>
      </c>
      <c r="C176" s="113">
        <v>51322</v>
      </c>
      <c r="D176" s="111">
        <f t="shared" si="6"/>
        <v>-34.417988387046492</v>
      </c>
      <c r="E176" s="113">
        <v>1846536</v>
      </c>
      <c r="F176" s="113">
        <v>4081693</v>
      </c>
      <c r="G176" s="111">
        <f t="shared" ref="G176" si="9">IFERROR(((E176/F176)-1)*100,IF(E176+F176&lt;&gt;0,100,0))</f>
        <v>-54.760536865462448</v>
      </c>
    </row>
    <row r="177" spans="1:7" x14ac:dyDescent="0.2">
      <c r="A177" s="101" t="s">
        <v>93</v>
      </c>
      <c r="B177" s="112">
        <v>49306</v>
      </c>
      <c r="C177" s="113">
        <v>49249</v>
      </c>
      <c r="D177" s="111">
        <f t="shared" si="6"/>
        <v>0.11573839062721802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2020-09-21T06:00:00+00:00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58CE2654-7D42-432A-9BFF-D82ADF3E04D2}"/>
</file>

<file path=customXml/itemProps2.xml><?xml version="1.0" encoding="utf-8"?>
<ds:datastoreItem xmlns:ds="http://schemas.openxmlformats.org/officeDocument/2006/customXml" ds:itemID="{F645FAA8-E254-49AA-8813-83C50CF0256D}"/>
</file>

<file path=customXml/itemProps3.xml><?xml version="1.0" encoding="utf-8"?>
<ds:datastoreItem xmlns:ds="http://schemas.openxmlformats.org/officeDocument/2006/customXml" ds:itemID="{4E96B91E-5D00-422A-868B-876F687039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2020-09-21T06:27:19Z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