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<sst xmlns="http://schemas.openxmlformats.org/spreadsheetml/2006/main" count="265" uniqueCount="100">
  <si>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</si>
  <si>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</si>
  <si>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</si>
  <si>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</si>
  <si>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</si>
  <si>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</si>
  <si>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</si>
  <si>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</si>
  <si>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</si>
  <si>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</si>
  <si>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</si>
  <si>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</si>
  <si>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</si>
  <si>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</si>
  <si>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</si>
  <si>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</si>
  <si>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</si>
  <si>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</si>
  <si>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</si>
  <si>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</si>
  <si>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</si>
  <si>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</si>
  <si>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</si>
  <si>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</si>
  <si>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</si>
  <si>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</si>
  <si>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</si>
  <si>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</si>
  <si>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</si>
  <si>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</si>
  <si>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</si>
  <si>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</si>
  <si>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</si>
  <si>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</si>
  <si>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</si>
  <si>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</si>
  <si>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</si>
  <si>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</si>
  <si>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</si>
  <si>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</si>
  <si>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</si>
  <si>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</si>
  <si>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</si>
  <si>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</si>
  <si>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</si>
  <si>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</si>
  <si>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</si>
  <si>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</si>
  <si>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</si>
  <si>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</si>
  <si>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</si>
  <si>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</si>
  <si>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</si>
  <si>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</si>
  <si>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</si>
  <si>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</si>
  <si>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</si>
  <si>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</si>
  <si>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</si>
  <si>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</si>
  <si>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</si>
  <si>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</si>
  <si>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</si>
  <si>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</si>
  <si>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</si>
  <si>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</si>
  <si>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</si>
  <si>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</si>
  <si>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</si>
  <si>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</si>
  <si>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</si>
  <si>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</si>
  <si>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</si>
  <si>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</si>
  <si>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</si>
  <si>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</si>
  <si>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</si>
  <si>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</si>
  <si>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</si>
  <si>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</si>
  <si>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</si>
  <si>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</si>
  <si>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</si>
  <si>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</si>
  <si>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</si>
  <si>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</si>
  <si>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</si>
  <si>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</si>
  <si>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</si>
  <si>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</si>
  <si>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</si>
  <si>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</si>
  <si>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</si>
  <si>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</si>
  <si>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</si>
  <si>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</si>
  <si>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</si>
  <si>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25 September 2020</t>
  </si>
  <si>
    <t>25.09.2020</t>
  </si>
  <si>
    <t>27.09.2019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</si>
</sst>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1441175</v>
      </c>
      <c r="C11" s="67">
        <v>1428815</v>
      </c>
      <c r="D11" s="98">
        <f>IFERROR(((B11/C11)-1)*100,IF(B11+C11&lt;&gt;0,100,0))</f>
        <v>0.86505250854729265</v>
      </c>
      <c r="E11" s="67">
        <v>71103443</v>
      </c>
      <c r="F11" s="67">
        <v>55142468</v>
      </c>
      <c r="G11" s="98">
        <f>IFERROR(((E11/F11)-1)*100,IF(E11+F11&lt;&gt;0,100,0))</f>
        <v>28.944977580618982</v>
      </c>
    </row>
    <row r="12" spans="1:7" s="16" customFormat="1" ht="12" x14ac:dyDescent="0.2">
      <c r="A12" s="64" t="s">
        <v>9</v>
      </c>
      <c r="B12" s="67">
        <v>1361305.1</v>
      </c>
      <c r="C12" s="67">
        <v>1340703.5020000001</v>
      </c>
      <c r="D12" s="98">
        <f>IFERROR(((B12/C12)-1)*100,IF(B12+C12&lt;&gt;0,100,0))</f>
        <v>1.5366259556469863</v>
      </c>
      <c r="E12" s="67">
        <v>87102214.930000007</v>
      </c>
      <c r="F12" s="67">
        <v>58425283.571000002</v>
      </c>
      <c r="G12" s="98">
        <f>IFERROR(((E12/F12)-1)*100,IF(E12+F12&lt;&gt;0,100,0))</f>
        <v>49.083084593249794</v>
      </c>
    </row>
    <row r="13" spans="1:7" s="16" customFormat="1" ht="12" x14ac:dyDescent="0.2">
      <c r="A13" s="64" t="s">
        <v>10</v>
      </c>
      <c r="B13" s="67">
        <v>75529587.437883601</v>
      </c>
      <c r="C13" s="67">
        <v>78296806.371952504</v>
      </c>
      <c r="D13" s="98">
        <f>IFERROR(((B13/C13)-1)*100,IF(B13+C13&lt;&gt;0,100,0))</f>
        <v>-3.5342679507553654</v>
      </c>
      <c r="E13" s="67">
        <v>4385330604.7711601</v>
      </c>
      <c r="F13" s="67">
        <v>3784196267.4243102</v>
      </c>
      <c r="G13" s="98">
        <f>IFERROR(((E13/F13)-1)*100,IF(E13+F13&lt;&gt;0,100,0))</f>
        <v>15.885390050236703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198</v>
      </c>
      <c r="C16" s="67">
        <v>287</v>
      </c>
      <c r="D16" s="98">
        <f>IFERROR(((B16/C16)-1)*100,IF(B16+C16&lt;&gt;0,100,0))</f>
        <v>-31.010452961672474</v>
      </c>
      <c r="E16" s="67">
        <v>11861</v>
      </c>
      <c r="F16" s="67">
        <v>10139</v>
      </c>
      <c r="G16" s="98">
        <f>IFERROR(((E16/F16)-1)*100,IF(E16+F16&lt;&gt;0,100,0))</f>
        <v>16.983923463852445</v>
      </c>
    </row>
    <row r="17" spans="1:7" s="16" customFormat="1" ht="12" x14ac:dyDescent="0.2">
      <c r="A17" s="64" t="s">
        <v>9</v>
      </c>
      <c r="B17" s="67">
        <v>71240.808999999994</v>
      </c>
      <c r="C17" s="67">
        <v>196289.39199999999</v>
      </c>
      <c r="D17" s="98">
        <f>IFERROR(((B17/C17)-1)*100,IF(B17+C17&lt;&gt;0,100,0))</f>
        <v>-63.706235841822775</v>
      </c>
      <c r="E17" s="67">
        <v>6977272.9780000001</v>
      </c>
      <c r="F17" s="67">
        <v>5028085.3430000003</v>
      </c>
      <c r="G17" s="98">
        <f>IFERROR(((E17/F17)-1)*100,IF(E17+F17&lt;&gt;0,100,0))</f>
        <v>38.766001410728236</v>
      </c>
    </row>
    <row r="18" spans="1:7" s="16" customFormat="1" ht="12" x14ac:dyDescent="0.2">
      <c r="A18" s="64" t="s">
        <v>10</v>
      </c>
      <c r="B18" s="67">
        <v>3498795.5305136</v>
      </c>
      <c r="C18" s="67">
        <v>3043960.8912425102</v>
      </c>
      <c r="D18" s="98">
        <f>IFERROR(((B18/C18)-1)*100,IF(B18+C18&lt;&gt;0,100,0))</f>
        <v>14.942197206923758</v>
      </c>
      <c r="E18" s="67">
        <v>241453103.30080801</v>
      </c>
      <c r="F18" s="67">
        <v>179596752.51900801</v>
      </c>
      <c r="G18" s="98">
        <f>IFERROR(((E18/F18)-1)*100,IF(E18+F18&lt;&gt;0,100,0))</f>
        <v>34.441798035993607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9236719.6043299995</v>
      </c>
      <c r="C24" s="66">
        <v>12216390.41915</v>
      </c>
      <c r="D24" s="65">
        <f>B24-C24</f>
        <v>-2979670.8148200009</v>
      </c>
      <c r="E24" s="67">
        <v>707159533.65709996</v>
      </c>
      <c r="F24" s="67">
        <v>682253082.69363999</v>
      </c>
      <c r="G24" s="65">
        <f>E24-F24</f>
        <v>24906450.963459969</v>
      </c>
    </row>
    <row r="25" spans="1:7" s="16" customFormat="1" ht="12" x14ac:dyDescent="0.2">
      <c r="A25" s="68" t="s">
        <v>15</v>
      </c>
      <c r="B25" s="66">
        <v>12479095.31123</v>
      </c>
      <c r="C25" s="66">
        <v>19974231.998089999</v>
      </c>
      <c r="D25" s="65">
        <f>B25-C25</f>
        <v>-7495136.6868599989</v>
      </c>
      <c r="E25" s="67">
        <v>805742327.23908997</v>
      </c>
      <c r="F25" s="67">
        <v>751952101.87469995</v>
      </c>
      <c r="G25" s="65">
        <f>E25-F25</f>
        <v>53790225.364390016</v>
      </c>
    </row>
    <row r="26" spans="1:7" s="28" customFormat="1" ht="12" x14ac:dyDescent="0.2">
      <c r="A26" s="69" t="s">
        <v>16</v>
      </c>
      <c r="B26" s="70">
        <f>B24-B25</f>
        <v>-3242375.7069000006</v>
      </c>
      <c r="C26" s="70">
        <f>C24-C25</f>
        <v>-7757841.5789399985</v>
      </c>
      <c r="D26" s="70"/>
      <c r="E26" s="70">
        <f>E24-E25</f>
        <v>-98582793.581990004</v>
      </c>
      <c r="F26" s="70">
        <f>F24-F25</f>
        <v>-69699019.181059957</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53587.112321840003</v>
      </c>
      <c r="C33" s="126">
        <v>55209.031298169997</v>
      </c>
      <c r="D33" s="98">
        <f t="shared" ref="D33:D42" si="0">IFERROR(((B33/C33)-1)*100,IF(B33+C33&lt;&gt;0,100,0))</f>
        <v>-2.9377783637796862</v>
      </c>
      <c r="E33" s="64"/>
      <c r="F33" s="126">
        <v>54673.65</v>
      </c>
      <c r="G33" s="126">
        <v>52963.6</v>
      </c>
    </row>
    <row r="34" spans="1:7" s="16" customFormat="1" ht="12" x14ac:dyDescent="0.2">
      <c r="A34" s="64" t="s">
        <v>23</v>
      </c>
      <c r="B34" s="126">
        <v>54259.846014019997</v>
      </c>
      <c r="C34" s="126">
        <v>69856.089373879993</v>
      </c>
      <c r="D34" s="98">
        <f t="shared" si="0"/>
        <v>-22.326247431897627</v>
      </c>
      <c r="E34" s="64"/>
      <c r="F34" s="126">
        <v>56850.16</v>
      </c>
      <c r="G34" s="126">
        <v>53788.31</v>
      </c>
    </row>
    <row r="35" spans="1:7" s="16" customFormat="1" ht="12" x14ac:dyDescent="0.2">
      <c r="A35" s="64" t="s">
        <v>24</v>
      </c>
      <c r="B35" s="126">
        <v>36106.922994779998</v>
      </c>
      <c r="C35" s="126">
        <v>46015.729231800004</v>
      </c>
      <c r="D35" s="98">
        <f t="shared" si="0"/>
        <v>-21.533519955981372</v>
      </c>
      <c r="E35" s="64"/>
      <c r="F35" s="126">
        <v>37527.78</v>
      </c>
      <c r="G35" s="126">
        <v>36004.019999999997</v>
      </c>
    </row>
    <row r="36" spans="1:7" s="16" customFormat="1" ht="12" x14ac:dyDescent="0.2">
      <c r="A36" s="64" t="s">
        <v>25</v>
      </c>
      <c r="B36" s="126">
        <v>49547.741818560004</v>
      </c>
      <c r="C36" s="126">
        <v>49167.515002859996</v>
      </c>
      <c r="D36" s="98">
        <f t="shared" si="0"/>
        <v>0.77332933274723015</v>
      </c>
      <c r="E36" s="64"/>
      <c r="F36" s="126">
        <v>50517.43</v>
      </c>
      <c r="G36" s="126">
        <v>48884.99</v>
      </c>
    </row>
    <row r="37" spans="1:7" s="16" customFormat="1" ht="12" x14ac:dyDescent="0.2">
      <c r="A37" s="64" t="s">
        <v>79</v>
      </c>
      <c r="B37" s="126">
        <v>53453.417720400001</v>
      </c>
      <c r="C37" s="126">
        <v>43691.712820369998</v>
      </c>
      <c r="D37" s="98">
        <f t="shared" si="0"/>
        <v>22.342234419061025</v>
      </c>
      <c r="E37" s="64"/>
      <c r="F37" s="126">
        <v>55438.1</v>
      </c>
      <c r="G37" s="126">
        <v>52541.68</v>
      </c>
    </row>
    <row r="38" spans="1:7" s="16" customFormat="1" ht="12" x14ac:dyDescent="0.2">
      <c r="A38" s="64" t="s">
        <v>26</v>
      </c>
      <c r="B38" s="126">
        <v>72949.700216929996</v>
      </c>
      <c r="C38" s="126">
        <v>69990.834678059997</v>
      </c>
      <c r="D38" s="98">
        <f t="shared" si="0"/>
        <v>4.2275042903546334</v>
      </c>
      <c r="E38" s="64"/>
      <c r="F38" s="126">
        <v>74691.3</v>
      </c>
      <c r="G38" s="126">
        <v>70668.84</v>
      </c>
    </row>
    <row r="39" spans="1:7" s="16" customFormat="1" ht="12" x14ac:dyDescent="0.2">
      <c r="A39" s="64" t="s">
        <v>27</v>
      </c>
      <c r="B39" s="126">
        <v>9401.2820861799992</v>
      </c>
      <c r="C39" s="126">
        <v>15665.135677939999</v>
      </c>
      <c r="D39" s="98">
        <f t="shared" si="0"/>
        <v>-39.985951737276693</v>
      </c>
      <c r="E39" s="64"/>
      <c r="F39" s="126">
        <v>9852.92</v>
      </c>
      <c r="G39" s="126">
        <v>9267.85</v>
      </c>
    </row>
    <row r="40" spans="1:7" s="16" customFormat="1" ht="12" x14ac:dyDescent="0.2">
      <c r="A40" s="64" t="s">
        <v>28</v>
      </c>
      <c r="B40" s="126">
        <v>67943.881729500004</v>
      </c>
      <c r="C40" s="126">
        <v>74254.476263029996</v>
      </c>
      <c r="D40" s="98">
        <f t="shared" si="0"/>
        <v>-8.4986048668313394</v>
      </c>
      <c r="E40" s="64"/>
      <c r="F40" s="126">
        <v>69574.47</v>
      </c>
      <c r="G40" s="126">
        <v>66345.710000000006</v>
      </c>
    </row>
    <row r="41" spans="1:7" s="16" customFormat="1" ht="12" x14ac:dyDescent="0.2">
      <c r="A41" s="64" t="s">
        <v>29</v>
      </c>
      <c r="B41" s="126">
        <v>5105.1025308300004</v>
      </c>
      <c r="C41" s="126">
        <v>2290.74950386</v>
      </c>
      <c r="D41" s="98">
        <f t="shared" si="0"/>
        <v>122.85730160489869</v>
      </c>
      <c r="E41" s="64"/>
      <c r="F41" s="126">
        <v>5374.55</v>
      </c>
      <c r="G41" s="126">
        <v>4995.6400000000003</v>
      </c>
    </row>
    <row r="42" spans="1:7" s="16" customFormat="1" ht="12" x14ac:dyDescent="0.2">
      <c r="A42" s="64" t="s">
        <v>78</v>
      </c>
      <c r="B42" s="126">
        <v>836.29918049000003</v>
      </c>
      <c r="C42" s="126">
        <v>811.94492075999995</v>
      </c>
      <c r="D42" s="98">
        <f t="shared" si="0"/>
        <v>2.9994965307750032</v>
      </c>
      <c r="E42" s="64"/>
      <c r="F42" s="126">
        <v>860.62</v>
      </c>
      <c r="G42" s="126">
        <v>825.86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16420.952827381199</v>
      </c>
      <c r="D48" s="72"/>
      <c r="E48" s="127">
        <v>17505.562503864101</v>
      </c>
      <c r="F48" s="72"/>
      <c r="G48" s="98">
        <f>IFERROR(((C48/E48)-1)*100,IF(C48+E48&lt;&gt;0,100,0))</f>
        <v>-6.1958001991851974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2963</v>
      </c>
      <c r="D54" s="75"/>
      <c r="E54" s="128">
        <v>408249</v>
      </c>
      <c r="F54" s="128">
        <v>47276788.369999997</v>
      </c>
      <c r="G54" s="128">
        <v>9935322.3359999992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5186</v>
      </c>
      <c r="C68" s="66">
        <v>3638</v>
      </c>
      <c r="D68" s="98">
        <f>IFERROR(((B68/C68)-1)*100,IF(B68+C68&lt;&gt;0,100,0))</f>
        <v>42.550852116547546</v>
      </c>
      <c r="E68" s="66">
        <v>261155</v>
      </c>
      <c r="F68" s="66">
        <v>219337</v>
      </c>
      <c r="G68" s="98">
        <f>IFERROR(((E68/F68)-1)*100,IF(E68+F68&lt;&gt;0,100,0))</f>
        <v>19.065638720325339</v>
      </c>
    </row>
    <row r="69" spans="1:7" s="16" customFormat="1" ht="12" x14ac:dyDescent="0.2">
      <c r="A69" s="79" t="s">
        <v>54</v>
      </c>
      <c r="B69" s="67">
        <v>182941380.48699999</v>
      </c>
      <c r="C69" s="66">
        <v>115145332.781</v>
      </c>
      <c r="D69" s="98">
        <f>IFERROR(((B69/C69)-1)*100,IF(B69+C69&lt;&gt;0,100,0))</f>
        <v>58.878676250772834</v>
      </c>
      <c r="E69" s="66">
        <v>8569687123.592</v>
      </c>
      <c r="F69" s="66">
        <v>7639738045.5609999</v>
      </c>
      <c r="G69" s="98">
        <f>IFERROR(((E69/F69)-1)*100,IF(E69+F69&lt;&gt;0,100,0))</f>
        <v>12.172525713382786</v>
      </c>
    </row>
    <row r="70" spans="1:7" s="62" customFormat="1" ht="12" x14ac:dyDescent="0.2">
      <c r="A70" s="79" t="s">
        <v>55</v>
      </c>
      <c r="B70" s="67">
        <v>171694565.15204999</v>
      </c>
      <c r="C70" s="66">
        <v>113097736.03562</v>
      </c>
      <c r="D70" s="98">
        <f>IFERROR(((B70/C70)-1)*100,IF(B70+C70&lt;&gt;0,100,0))</f>
        <v>51.810788765899773</v>
      </c>
      <c r="E70" s="66">
        <v>8254742141.8950996</v>
      </c>
      <c r="F70" s="66">
        <v>7687093648.8132896</v>
      </c>
      <c r="G70" s="98">
        <f>IFERROR(((E70/F70)-1)*100,IF(E70+F70&lt;&gt;0,100,0))</f>
        <v>7.3844357700708185</v>
      </c>
    </row>
    <row r="71" spans="1:7" s="16" customFormat="1" ht="12" x14ac:dyDescent="0.2">
      <c r="A71" s="79" t="s">
        <v>94</v>
      </c>
      <c r="B71" s="98">
        <f>IFERROR(B69/B68/1000,)</f>
        <v>35.276008578287694</v>
      </c>
      <c r="C71" s="98">
        <f>IFERROR(C69/C68/1000,)</f>
        <v>31.650723689114901</v>
      </c>
      <c r="D71" s="98">
        <f>IFERROR(((B71/C71)-1)*100,IF(B71+C71&lt;&gt;0,100,0))</f>
        <v>11.454034747456898</v>
      </c>
      <c r="E71" s="98">
        <f>IFERROR(E69/E68/1000,)</f>
        <v>32.814562706408068</v>
      </c>
      <c r="F71" s="98">
        <f>IFERROR(F69/F68/1000,)</f>
        <v>34.831050144576615</v>
      </c>
      <c r="G71" s="98">
        <f>IFERROR(((E71/F71)-1)*100,IF(E71+F71&lt;&gt;0,100,0))</f>
        <v>-5.7893386211398052</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2592</v>
      </c>
      <c r="C74" s="66">
        <v>2548</v>
      </c>
      <c r="D74" s="98">
        <f>IFERROR(((B74/C74)-1)*100,IF(B74+C74&lt;&gt;0,100,0))</f>
        <v>1.7268445839874413</v>
      </c>
      <c r="E74" s="66">
        <v>113139</v>
      </c>
      <c r="F74" s="66">
        <v>134839</v>
      </c>
      <c r="G74" s="98">
        <f>IFERROR(((E74/F74)-1)*100,IF(E74+F74&lt;&gt;0,100,0))</f>
        <v>-16.093266784832284</v>
      </c>
    </row>
    <row r="75" spans="1:7" s="16" customFormat="1" ht="12" x14ac:dyDescent="0.2">
      <c r="A75" s="79" t="s">
        <v>54</v>
      </c>
      <c r="B75" s="67">
        <v>443256665.89999998</v>
      </c>
      <c r="C75" s="66">
        <v>373183026</v>
      </c>
      <c r="D75" s="98">
        <f>IFERROR(((B75/C75)-1)*100,IF(B75+C75&lt;&gt;0,100,0))</f>
        <v>18.77728487575958</v>
      </c>
      <c r="E75" s="66">
        <v>16554649474.236</v>
      </c>
      <c r="F75" s="66">
        <v>19796556431.171001</v>
      </c>
      <c r="G75" s="98">
        <f>IFERROR(((E75/F75)-1)*100,IF(E75+F75&lt;&gt;0,100,0))</f>
        <v>-16.376115554270854</v>
      </c>
    </row>
    <row r="76" spans="1:7" s="16" customFormat="1" ht="12" x14ac:dyDescent="0.2">
      <c r="A76" s="79" t="s">
        <v>55</v>
      </c>
      <c r="B76" s="67">
        <v>426951171.27034003</v>
      </c>
      <c r="C76" s="66">
        <v>379115551.39889997</v>
      </c>
      <c r="D76" s="98">
        <f>IFERROR(((B76/C76)-1)*100,IF(B76+C76&lt;&gt;0,100,0))</f>
        <v>12.617688642666124</v>
      </c>
      <c r="E76" s="66">
        <v>16133687192.6411</v>
      </c>
      <c r="F76" s="66">
        <v>19513806726.398499</v>
      </c>
      <c r="G76" s="98">
        <f>IFERROR(((E76/F76)-1)*100,IF(E76+F76&lt;&gt;0,100,0))</f>
        <v>-17.321681930900411</v>
      </c>
    </row>
    <row r="77" spans="1:7" s="16" customFormat="1" ht="12" x14ac:dyDescent="0.2">
      <c r="A77" s="79" t="s">
        <v>94</v>
      </c>
      <c r="B77" s="98">
        <f>IFERROR(B75/B74/1000,)</f>
        <v>171.00951616512344</v>
      </c>
      <c r="C77" s="98">
        <f>IFERROR(C75/C74/1000,)</f>
        <v>146.4611562009419</v>
      </c>
      <c r="D77" s="98">
        <f>IFERROR(((B77/C77)-1)*100,IF(B77+C77&lt;&gt;0,100,0))</f>
        <v>16.761003805337758</v>
      </c>
      <c r="E77" s="98">
        <f>IFERROR(E75/E74/1000,)</f>
        <v>146.32133459051255</v>
      </c>
      <c r="F77" s="98">
        <f>IFERROR(F75/F74/1000,)</f>
        <v>146.81625072249869</v>
      </c>
      <c r="G77" s="98">
        <f>IFERROR(((E77/F77)-1)*100,IF(E77+F77&lt;&gt;0,100,0))</f>
        <v>-0.33709901291621991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132</v>
      </c>
      <c r="C80" s="66">
        <v>111</v>
      </c>
      <c r="D80" s="98">
        <f>IFERROR(((B80/C80)-1)*100,IF(B80+C80&lt;&gt;0,100,0))</f>
        <v>18.918918918918926</v>
      </c>
      <c r="E80" s="66">
        <v>8763</v>
      </c>
      <c r="F80" s="66">
        <v>7083</v>
      </c>
      <c r="G80" s="98">
        <f>IFERROR(((E80/F80)-1)*100,IF(E80+F80&lt;&gt;0,100,0))</f>
        <v>23.718763235916995</v>
      </c>
    </row>
    <row r="81" spans="1:7" s="16" customFormat="1" ht="12" x14ac:dyDescent="0.2">
      <c r="A81" s="79" t="s">
        <v>54</v>
      </c>
      <c r="B81" s="67">
        <v>7933939.4069999997</v>
      </c>
      <c r="C81" s="66">
        <v>10457757.522</v>
      </c>
      <c r="D81" s="98">
        <f>IFERROR(((B81/C81)-1)*100,IF(B81+C81&lt;&gt;0,100,0))</f>
        <v>-24.133454133839304</v>
      </c>
      <c r="E81" s="66">
        <v>749413159.27199996</v>
      </c>
      <c r="F81" s="66">
        <v>546681859.648</v>
      </c>
      <c r="G81" s="98">
        <f>IFERROR(((E81/F81)-1)*100,IF(E81+F81&lt;&gt;0,100,0))</f>
        <v>37.083963194706236</v>
      </c>
    </row>
    <row r="82" spans="1:7" s="16" customFormat="1" ht="12" x14ac:dyDescent="0.2">
      <c r="A82" s="79" t="s">
        <v>55</v>
      </c>
      <c r="B82" s="67">
        <v>1584490.25483972</v>
      </c>
      <c r="C82" s="66">
        <v>1122038.9307502401</v>
      </c>
      <c r="D82" s="98">
        <f>IFERROR(((B82/C82)-1)*100,IF(B82+C82&lt;&gt;0,100,0))</f>
        <v>41.215265479270528</v>
      </c>
      <c r="E82" s="66">
        <v>260260961.09492201</v>
      </c>
      <c r="F82" s="66">
        <v>176301439.29069501</v>
      </c>
      <c r="G82" s="98">
        <f>IFERROR(((E82/F82)-1)*100,IF(E82+F82&lt;&gt;0,100,0))</f>
        <v>47.62270923142615</v>
      </c>
    </row>
    <row r="83" spans="1:7" s="32" customFormat="1" x14ac:dyDescent="0.2">
      <c r="A83" s="79" t="s">
        <v>94</v>
      </c>
      <c r="B83" s="98">
        <f>IFERROR(B81/B80/1000,)</f>
        <v>60.105601568181818</v>
      </c>
      <c r="C83" s="98">
        <f>IFERROR(C81/C80/1000,)</f>
        <v>94.214031729729726</v>
      </c>
      <c r="D83" s="98">
        <f>IFERROR(((B83/C83)-1)*100,IF(B83+C83&lt;&gt;0,100,0))</f>
        <v>-36.203131885273962</v>
      </c>
      <c r="E83" s="98">
        <f>IFERROR(E81/E80/1000,)</f>
        <v>85.5201596795618</v>
      </c>
      <c r="F83" s="98">
        <f>IFERROR(F81/F80/1000,)</f>
        <v>77.18224758548638</v>
      </c>
      <c r="G83" s="98">
        <f>IFERROR(((E83/F83)-1)*100,IF(E83+F83&lt;&gt;0,100,0))</f>
        <v>10.802888429545177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7910</v>
      </c>
      <c r="C86" s="64">
        <f>C68+C74+C80</f>
        <v>6297</v>
      </c>
      <c r="D86" s="98">
        <f>IFERROR(((B86/C86)-1)*100,IF(B86+C86&lt;&gt;0,100,0))</f>
        <v>25.615372399555337</v>
      </c>
      <c r="E86" s="64">
        <f>E68+E74+E80</f>
        <v>383057</v>
      </c>
      <c r="F86" s="64">
        <f>F68+F74+F80</f>
        <v>361259</v>
      </c>
      <c r="G86" s="98">
        <f>IFERROR(((E86/F86)-1)*100,IF(E86+F86&lt;&gt;0,100,0))</f>
        <v>6.0338981174171469</v>
      </c>
    </row>
    <row r="87" spans="1:7" s="62" customFormat="1" ht="12" x14ac:dyDescent="0.2">
      <c r="A87" s="79" t="s">
        <v>54</v>
      </c>
      <c r="B87" s="64">
        <f t="shared" ref="B87:C87" si="1">B69+B75+B81</f>
        <v>634131985.79399991</v>
      </c>
      <c r="C87" s="64">
        <f t="shared" si="1"/>
        <v>498786116.30300003</v>
      </c>
      <c r="D87" s="98">
        <f>IFERROR(((B87/C87)-1)*100,IF(B87+C87&lt;&gt;0,100,0))</f>
        <v>27.135051491445417</v>
      </c>
      <c r="E87" s="64">
        <f t="shared" ref="E87:F87" si="2">E69+E75+E81</f>
        <v>25873749757.099998</v>
      </c>
      <c r="F87" s="64">
        <f t="shared" si="2"/>
        <v>27982976336.380001</v>
      </c>
      <c r="G87" s="98">
        <f>IFERROR(((E87/F87)-1)*100,IF(E87+F87&lt;&gt;0,100,0))</f>
        <v>-7.5375347994625086</v>
      </c>
    </row>
    <row r="88" spans="1:7" s="62" customFormat="1" ht="12" x14ac:dyDescent="0.2">
      <c r="A88" s="79" t="s">
        <v>55</v>
      </c>
      <c r="B88" s="64">
        <f t="shared" ref="B88:C88" si="3">B70+B76+B82</f>
        <v>600230226.67722976</v>
      </c>
      <c r="C88" s="64">
        <f t="shared" si="3"/>
        <v>493335326.36527026</v>
      </c>
      <c r="D88" s="98">
        <f>IFERROR(((B88/C88)-1)*100,IF(B88+C88&lt;&gt;0,100,0))</f>
        <v>21.667797661992982</v>
      </c>
      <c r="E88" s="64">
        <f t="shared" ref="E88:F88" si="4">E70+E76+E82</f>
        <v>24648690295.631123</v>
      </c>
      <c r="F88" s="64">
        <f t="shared" si="4"/>
        <v>27377201814.502483</v>
      </c>
      <c r="G88" s="98">
        <f>IFERROR(((E88/F88)-1)*100,IF(E88+F88&lt;&gt;0,100,0))</f>
        <v>-9.9663637553564328</v>
      </c>
    </row>
    <row r="89" spans="1:7" s="63" customFormat="1" x14ac:dyDescent="0.2">
      <c r="A89" s="79" t="s">
        <v>95</v>
      </c>
      <c r="B89" s="98">
        <f>IFERROR((B75/B87)*100,IF(B75+B87&lt;&gt;0,100,0))</f>
        <v>69.899748921353648</v>
      </c>
      <c r="C89" s="98">
        <f>IFERROR((C75/C87)*100,IF(C75+C87&lt;&gt;0,100,0))</f>
        <v>74.818246499327316</v>
      </c>
      <c r="D89" s="98">
        <f>IFERROR(((B89/C89)-1)*100,IF(B89+C89&lt;&gt;0,100,0))</f>
        <v>-6.573927896075304</v>
      </c>
      <c r="E89" s="98">
        <f>IFERROR((E75/E87)*100,IF(E75+E87&lt;&gt;0,100,0))</f>
        <v>63.982413178025155</v>
      </c>
      <c r="F89" s="98">
        <f>IFERROR((F75/F87)*100,IF(F75+F87&lt;&gt;0,100,0))</f>
        <v>70.744999363895289</v>
      </c>
      <c r="G89" s="98">
        <f>IFERROR(((E89/F89)-1)*100,IF(E89+F89&lt;&gt;0,100,0))</f>
        <v>-9.5591013452201992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17104723.028999999</v>
      </c>
      <c r="C95" s="129">
        <v>12427237.149</v>
      </c>
      <c r="D95" s="65">
        <f>B95-C95</f>
        <v>4677485.879999999</v>
      </c>
      <c r="E95" s="129">
        <v>1048172029.811</v>
      </c>
      <c r="F95" s="129">
        <v>1075518674.247</v>
      </c>
      <c r="G95" s="80">
        <f>E95-F95</f>
        <v>-27346644.43599999</v>
      </c>
    </row>
    <row r="96" spans="1:7" s="16" customFormat="1" ht="13.5" x14ac:dyDescent="0.2">
      <c r="A96" s="79" t="s">
        <v>88</v>
      </c>
      <c r="B96" s="66">
        <v>23288620.300999999</v>
      </c>
      <c r="C96" s="129">
        <v>13880994.085999999</v>
      </c>
      <c r="D96" s="65">
        <f>B96-C96</f>
        <v>9407626.2149999999</v>
      </c>
      <c r="E96" s="129">
        <v>1117456272.1849999</v>
      </c>
      <c r="F96" s="129">
        <v>1109691587.7249999</v>
      </c>
      <c r="G96" s="80">
        <f>E96-F96</f>
        <v>7764684.4600000381</v>
      </c>
    </row>
    <row r="97" spans="1:7" s="28" customFormat="1" ht="12" x14ac:dyDescent="0.2">
      <c r="A97" s="81" t="s">
        <v>16</v>
      </c>
      <c r="B97" s="65">
        <f>B95-B96</f>
        <v>-6183897.2719999999</v>
      </c>
      <c r="C97" s="65">
        <f>C95-C96</f>
        <v>-1453756.936999999</v>
      </c>
      <c r="D97" s="82"/>
      <c r="E97" s="65">
        <f>E95-E96</f>
        <v>-69284242.373999953</v>
      </c>
      <c r="F97" s="82">
        <f>F95-F96</f>
        <v>-34172913.477999926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707.670558058746</v>
      </c>
      <c r="C104" s="131">
        <v>687.30471215341504</v>
      </c>
      <c r="D104" s="98">
        <f>IFERROR(((B104/C104)-1)*100,IF(B104+C104&lt;&gt;0,100,0))</f>
        <v>2.9631465556990255</v>
      </c>
      <c r="E104" s="84"/>
      <c r="F104" s="130">
        <v>714.80711299310894</v>
      </c>
      <c r="G104" s="130">
        <v>707.670558058746</v>
      </c>
    </row>
    <row r="105" spans="1:7" s="16" customFormat="1" ht="12" x14ac:dyDescent="0.2">
      <c r="A105" s="79" t="s">
        <v>50</v>
      </c>
      <c r="B105" s="130">
        <v>699.08618241255999</v>
      </c>
      <c r="C105" s="131">
        <v>680.22205712585901</v>
      </c>
      <c r="D105" s="98">
        <f>IFERROR(((B105/C105)-1)*100,IF(B105+C105&lt;&gt;0,100,0))</f>
        <v>2.7732304604186853</v>
      </c>
      <c r="E105" s="84"/>
      <c r="F105" s="130">
        <v>706.08006378542404</v>
      </c>
      <c r="G105" s="130">
        <v>699.08618241255999</v>
      </c>
    </row>
    <row r="106" spans="1:7" s="16" customFormat="1" ht="12" x14ac:dyDescent="0.2">
      <c r="A106" s="79" t="s">
        <v>51</v>
      </c>
      <c r="B106" s="130">
        <v>742.96622348848598</v>
      </c>
      <c r="C106" s="131">
        <v>714.88628875904396</v>
      </c>
      <c r="D106" s="98">
        <f>IFERROR(((B106/C106)-1)*100,IF(B106+C106&lt;&gt;0,100,0))</f>
        <v>3.9278882769153922</v>
      </c>
      <c r="E106" s="84"/>
      <c r="F106" s="130">
        <v>750.82984887938005</v>
      </c>
      <c r="G106" s="130">
        <v>742.96622348848598</v>
      </c>
    </row>
    <row r="107" spans="1:7" s="28" customFormat="1" ht="12" x14ac:dyDescent="0.2">
      <c r="A107" s="81" t="s">
        <v>52</v>
      </c>
      <c r="B107" s="85"/>
      <c r="C107" s="84"/>
      <c r="D107" s="86"/>
      <c r="E107" s="84"/>
      <c r="F107" s="71"/>
      <c r="G107" s="71"/>
    </row>
    <row r="108" spans="1:7" s="16" customFormat="1" ht="12" x14ac:dyDescent="0.2">
      <c r="A108" s="79" t="s">
        <v>56</v>
      </c>
      <c r="B108" s="130">
        <v>581.49609593212494</v>
      </c>
      <c r="C108" s="131">
        <v>520.57871931031104</v>
      </c>
      <c r="D108" s="98">
        <f>IFERROR(((B108/C108)-1)*100,IF(B108+C108&lt;&gt;0,100,0))</f>
        <v>11.70185686854821</v>
      </c>
      <c r="E108" s="84"/>
      <c r="F108" s="130">
        <v>581.49609593212494</v>
      </c>
      <c r="G108" s="130">
        <v>580.93612251535103</v>
      </c>
    </row>
    <row r="109" spans="1:7" s="16" customFormat="1" ht="12" x14ac:dyDescent="0.2">
      <c r="A109" s="79" t="s">
        <v>57</v>
      </c>
      <c r="B109" s="130">
        <v>751.12771789258795</v>
      </c>
      <c r="C109" s="131">
        <v>660.19308572512296</v>
      </c>
      <c r="D109" s="98">
        <f>IFERROR(((B109/C109)-1)*100,IF(B109+C109&lt;&gt;0,100,0))</f>
        <v>13.773944946361706</v>
      </c>
      <c r="E109" s="84"/>
      <c r="F109" s="130">
        <v>752.23438924626305</v>
      </c>
      <c r="G109" s="130">
        <v>751.12771789258795</v>
      </c>
    </row>
    <row r="110" spans="1:7" s="16" customFormat="1" ht="12" x14ac:dyDescent="0.2">
      <c r="A110" s="79" t="s">
        <v>59</v>
      </c>
      <c r="B110" s="130">
        <v>804.24798869069502</v>
      </c>
      <c r="C110" s="131">
        <v>767.38816270072596</v>
      </c>
      <c r="D110" s="98">
        <f>IFERROR(((B110/C110)-1)*100,IF(B110+C110&lt;&gt;0,100,0))</f>
        <v>4.8032831077619909</v>
      </c>
      <c r="E110" s="84"/>
      <c r="F110" s="130">
        <v>813.79763403162701</v>
      </c>
      <c r="G110" s="130">
        <v>804.24798869069502</v>
      </c>
    </row>
    <row r="111" spans="1:7" s="16" customFormat="1" ht="12" x14ac:dyDescent="0.2">
      <c r="A111" s="79" t="s">
        <v>58</v>
      </c>
      <c r="B111" s="130">
        <v>719.95882866728198</v>
      </c>
      <c r="C111" s="131">
        <v>743.48147919686301</v>
      </c>
      <c r="D111" s="98">
        <f>IFERROR(((B111/C111)-1)*100,IF(B111+C111&lt;&gt;0,100,0))</f>
        <v>-3.163851580404009</v>
      </c>
      <c r="E111" s="84"/>
      <c r="F111" s="130">
        <v>731.09964362442099</v>
      </c>
      <c r="G111" s="130">
        <v>719.95882866728198</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13</v>
      </c>
      <c r="F119" s="66">
        <v>0</v>
      </c>
      <c r="G119" s="98">
        <f>IFERROR(((E119/F119)-1)*100,IF(E119+F119&lt;&gt;0,100,0))</f>
        <v>100</v>
      </c>
    </row>
    <row r="120" spans="1:7" s="16" customFormat="1" ht="12" x14ac:dyDescent="0.2">
      <c r="A120" s="79" t="s">
        <v>72</v>
      </c>
      <c r="B120" s="67">
        <v>89</v>
      </c>
      <c r="C120" s="66">
        <v>68</v>
      </c>
      <c r="D120" s="98">
        <f>IFERROR(((B120/C120)-1)*100,IF(B120+C120&lt;&gt;0,100,0))</f>
        <v>30.882352941176471</v>
      </c>
      <c r="E120" s="66">
        <v>11535</v>
      </c>
      <c r="F120" s="66">
        <v>8985</v>
      </c>
      <c r="G120" s="98">
        <f>IFERROR(((E120/F120)-1)*100,IF(E120+F120&lt;&gt;0,100,0))</f>
        <v>28.380634390651082</v>
      </c>
    </row>
    <row r="121" spans="1:7" s="16" customFormat="1" ht="12" x14ac:dyDescent="0.2">
      <c r="A121" s="79" t="s">
        <v>74</v>
      </c>
      <c r="B121" s="67">
        <v>4</v>
      </c>
      <c r="C121" s="66">
        <v>1</v>
      </c>
      <c r="D121" s="98">
        <f>IFERROR(((B121/C121)-1)*100,IF(B121+C121&lt;&gt;0,100,0))</f>
        <v>300</v>
      </c>
      <c r="E121" s="66">
        <v>333</v>
      </c>
      <c r="F121" s="66">
        <v>327</v>
      </c>
      <c r="G121" s="98">
        <f>IFERROR(((E121/F121)-1)*100,IF(E121+F121&lt;&gt;0,100,0))</f>
        <v>1.8348623853210899</v>
      </c>
    </row>
    <row r="122" spans="1:7" s="28" customFormat="1" ht="12" x14ac:dyDescent="0.2">
      <c r="A122" s="81" t="s">
        <v>34</v>
      </c>
      <c r="B122" s="82">
        <f>SUM(B119:B121)</f>
        <v>93</v>
      </c>
      <c r="C122" s="82">
        <f>SUM(C119:C121)</f>
        <v>69</v>
      </c>
      <c r="D122" s="98">
        <f>IFERROR(((B122/C122)-1)*100,IF(B122+C122&lt;&gt;0,100,0))</f>
        <v>34.782608695652172</v>
      </c>
      <c r="E122" s="82">
        <f>SUM(E119:E121)</f>
        <v>11881</v>
      </c>
      <c r="F122" s="82">
        <f>SUM(F119:F121)</f>
        <v>9312</v>
      </c>
      <c r="G122" s="98">
        <f>IFERROR(((E122/F122)-1)*100,IF(E122+F122&lt;&gt;0,100,0))</f>
        <v>27.588058419243989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9</v>
      </c>
      <c r="D125" s="98">
        <f>IFERROR(((B125/C125)-1)*100,IF(B125+C125&lt;&gt;0,100,0))</f>
        <v>-100</v>
      </c>
      <c r="E125" s="66">
        <v>1218</v>
      </c>
      <c r="F125" s="66">
        <v>1189</v>
      </c>
      <c r="G125" s="98">
        <f>IFERROR(((E125/F125)-1)*100,IF(E125+F125&lt;&gt;0,100,0))</f>
        <v>2.4390243902439046</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9</v>
      </c>
      <c r="D127" s="98">
        <f>IFERROR(((B127/C127)-1)*100,IF(B127+C127&lt;&gt;0,100,0))</f>
        <v>-100</v>
      </c>
      <c r="E127" s="82">
        <f>SUM(E125:E126)</f>
        <v>1218</v>
      </c>
      <c r="F127" s="82">
        <f>SUM(F125:F126)</f>
        <v>1189</v>
      </c>
      <c r="G127" s="98">
        <f>IFERROR(((E127/F127)-1)*100,IF(E127+F127&lt;&gt;0,100,0))</f>
        <v>2.4390243902439046</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110085</v>
      </c>
      <c r="F130" s="66">
        <v>0</v>
      </c>
      <c r="G130" s="98">
        <f>IFERROR(((E130/F130)-1)*100,IF(E130+F130&lt;&gt;0,100,0))</f>
        <v>100</v>
      </c>
    </row>
    <row r="131" spans="1:7" s="16" customFormat="1" ht="12" x14ac:dyDescent="0.2">
      <c r="A131" s="79" t="s">
        <v>72</v>
      </c>
      <c r="B131" s="67">
        <v>7398</v>
      </c>
      <c r="C131" s="66">
        <v>15170</v>
      </c>
      <c r="D131" s="98">
        <f>IFERROR(((B131/C131)-1)*100,IF(B131+C131&lt;&gt;0,100,0))</f>
        <v>-51.232696110744889</v>
      </c>
      <c r="E131" s="66">
        <v>9355740</v>
      </c>
      <c r="F131" s="66">
        <v>7798091</v>
      </c>
      <c r="G131" s="98">
        <f>IFERROR(((E131/F131)-1)*100,IF(E131+F131&lt;&gt;0,100,0))</f>
        <v>19.974747665806937</v>
      </c>
    </row>
    <row r="132" spans="1:7" s="16" customFormat="1" ht="12" x14ac:dyDescent="0.2">
      <c r="A132" s="79" t="s">
        <v>74</v>
      </c>
      <c r="B132" s="67">
        <v>7</v>
      </c>
      <c r="C132" s="66">
        <v>3</v>
      </c>
      <c r="D132" s="98">
        <f>IFERROR(((B132/C132)-1)*100,IF(B132+C132&lt;&gt;0,100,0))</f>
        <v>133.33333333333334</v>
      </c>
      <c r="E132" s="66">
        <v>18991</v>
      </c>
      <c r="F132" s="66">
        <v>15996</v>
      </c>
      <c r="G132" s="98">
        <f>IFERROR(((E132/F132)-1)*100,IF(E132+F132&lt;&gt;0,100,0))</f>
        <v>18.723430857714419</v>
      </c>
    </row>
    <row r="133" spans="1:7" s="16" customFormat="1" ht="12" x14ac:dyDescent="0.2">
      <c r="A133" s="81" t="s">
        <v>34</v>
      </c>
      <c r="B133" s="82">
        <f>SUM(B130:B132)</f>
        <v>7405</v>
      </c>
      <c r="C133" s="82">
        <f>SUM(C130:C132)</f>
        <v>15173</v>
      </c>
      <c r="D133" s="98">
        <f>IFERROR(((B133/C133)-1)*100,IF(B133+C133&lt;&gt;0,100,0))</f>
        <v>-51.196203783035656</v>
      </c>
      <c r="E133" s="82">
        <f>SUM(E130:E132)</f>
        <v>9484816</v>
      </c>
      <c r="F133" s="82">
        <f>SUM(F130:F132)</f>
        <v>7814087</v>
      </c>
      <c r="G133" s="98">
        <f>IFERROR(((E133/F133)-1)*100,IF(E133+F133&lt;&gt;0,100,0))</f>
        <v>21.380987951631457</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270</v>
      </c>
      <c r="D136" s="98">
        <f>IFERROR(((B136/C136)-1)*100,)</f>
        <v>-100</v>
      </c>
      <c r="E136" s="66">
        <v>564418</v>
      </c>
      <c r="F136" s="66">
        <v>728159</v>
      </c>
      <c r="G136" s="98">
        <f>IFERROR(((E136/F136)-1)*100,)</f>
        <v>-22.486984298758927</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270</v>
      </c>
      <c r="D138" s="98">
        <f>IFERROR(((B138/C138)-1)*100,)</f>
        <v>-100</v>
      </c>
      <c r="E138" s="82">
        <f>SUM(E136:E137)</f>
        <v>564418</v>
      </c>
      <c r="F138" s="82">
        <f>SUM(F136:F137)</f>
        <v>728159</v>
      </c>
      <c r="G138" s="98">
        <f>IFERROR(((E138/F138)-1)*100,)</f>
        <v>-22.486984298758927</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2654433.5237500002</v>
      </c>
      <c r="F141" s="66">
        <v>0</v>
      </c>
      <c r="G141" s="98">
        <f>IFERROR(((E141/F141)-1)*100,IF(E141+F141&lt;&gt;0,100,0))</f>
        <v>100</v>
      </c>
    </row>
    <row r="142" spans="1:7" s="32" customFormat="1" x14ac:dyDescent="0.2">
      <c r="A142" s="79" t="s">
        <v>72</v>
      </c>
      <c r="B142" s="67">
        <v>710412.02150000003</v>
      </c>
      <c r="C142" s="66">
        <v>1441752.74398</v>
      </c>
      <c r="D142" s="98">
        <f>IFERROR(((B142/C142)-1)*100,IF(B142+C142&lt;&gt;0,100,0))</f>
        <v>-50.72580756538828</v>
      </c>
      <c r="E142" s="66">
        <v>866200776.71414006</v>
      </c>
      <c r="F142" s="66">
        <v>774063007.12442005</v>
      </c>
      <c r="G142" s="98">
        <f>IFERROR(((E142/F142)-1)*100,IF(E142+F142&lt;&gt;0,100,0))</f>
        <v>11.903135628713768</v>
      </c>
    </row>
    <row r="143" spans="1:7" s="32" customFormat="1" x14ac:dyDescent="0.2">
      <c r="A143" s="79" t="s">
        <v>74</v>
      </c>
      <c r="B143" s="67">
        <v>31551.599999999999</v>
      </c>
      <c r="C143" s="66">
        <v>20537.52</v>
      </c>
      <c r="D143" s="98">
        <f>IFERROR(((B143/C143)-1)*100,IF(B143+C143&lt;&gt;0,100,0))</f>
        <v>53.629065242541451</v>
      </c>
      <c r="E143" s="66">
        <v>92676529.379999995</v>
      </c>
      <c r="F143" s="66">
        <v>86310536.400000006</v>
      </c>
      <c r="G143" s="98">
        <f>IFERROR(((E143/F143)-1)*100,IF(E143+F143&lt;&gt;0,100,0))</f>
        <v>7.3756846446849211</v>
      </c>
    </row>
    <row r="144" spans="1:7" s="16" customFormat="1" ht="12" x14ac:dyDescent="0.2">
      <c r="A144" s="81" t="s">
        <v>34</v>
      </c>
      <c r="B144" s="82">
        <f>SUM(B141:B143)</f>
        <v>741963.62150000001</v>
      </c>
      <c r="C144" s="82">
        <f>SUM(C141:C143)</f>
        <v>1462290.26398</v>
      </c>
      <c r="D144" s="98">
        <f>IFERROR(((B144/C144)-1)*100,IF(B144+C144&lt;&gt;0,100,0))</f>
        <v>-49.260168122807933</v>
      </c>
      <c r="E144" s="82">
        <f>SUM(E141:E143)</f>
        <v>961531739.61789</v>
      </c>
      <c r="F144" s="82">
        <f>SUM(F141:F143)</f>
        <v>860373543.52442002</v>
      </c>
      <c r="G144" s="98">
        <f>IFERROR(((E144/F144)-1)*100,IF(E144+F144&lt;&gt;0,100,0))</f>
        <v>11.757474047735972</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347.18973</v>
      </c>
      <c r="D147" s="98">
        <f>IFERROR(((B147/C147)-1)*100,IF(B147+C147&lt;&gt;0,100,0))</f>
        <v>-100</v>
      </c>
      <c r="E147" s="66">
        <v>1049565.1488900001</v>
      </c>
      <c r="F147" s="66">
        <v>955046.47796000005</v>
      </c>
      <c r="G147" s="98">
        <f>IFERROR(((E147/F147)-1)*100,IF(E147+F147&lt;&gt;0,100,0))</f>
        <v>9.8967613735295945</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347.18973</v>
      </c>
      <c r="D149" s="98">
        <f>IFERROR(((B149/C149)-1)*100,IF(B149+C149&lt;&gt;0,100,0))</f>
        <v>-100</v>
      </c>
      <c r="E149" s="82">
        <f>SUM(E147:E148)</f>
        <v>1049565.1488900001</v>
      </c>
      <c r="F149" s="82">
        <f>SUM(F147:F148)</f>
        <v>955046.47796000005</v>
      </c>
      <c r="G149" s="98">
        <f>IFERROR(((E149/F149)-1)*100,IF(E149+F149&lt;&gt;0,100,0))</f>
        <v>9.8967613735295945</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60010</v>
      </c>
      <c r="C152" s="66">
        <v>0</v>
      </c>
      <c r="D152" s="98">
        <f>IFERROR(((B152/C152)-1)*100,IF(B152+C152&lt;&gt;0,100,0))</f>
        <v>100</v>
      </c>
      <c r="E152" s="78"/>
      <c r="F152" s="78"/>
      <c r="G152" s="65"/>
    </row>
    <row r="153" spans="1:7" s="16" customFormat="1" ht="12" x14ac:dyDescent="0.2">
      <c r="A153" s="79" t="s">
        <v>72</v>
      </c>
      <c r="B153" s="67">
        <v>976934</v>
      </c>
      <c r="C153" s="66">
        <v>882230</v>
      </c>
      <c r="D153" s="98">
        <f>IFERROR(((B153/C153)-1)*100,IF(B153+C153&lt;&gt;0,100,0))</f>
        <v>10.734615689786109</v>
      </c>
      <c r="E153" s="78"/>
      <c r="F153" s="78"/>
      <c r="G153" s="65"/>
    </row>
    <row r="154" spans="1:7" s="16" customFormat="1" ht="12" x14ac:dyDescent="0.2">
      <c r="A154" s="79" t="s">
        <v>74</v>
      </c>
      <c r="B154" s="67">
        <v>2436</v>
      </c>
      <c r="C154" s="66">
        <v>2611</v>
      </c>
      <c r="D154" s="98">
        <f>IFERROR(((B154/C154)-1)*100,IF(B154+C154&lt;&gt;0,100,0))</f>
        <v>-6.7024128686327122</v>
      </c>
      <c r="E154" s="78"/>
      <c r="F154" s="78"/>
      <c r="G154" s="65"/>
    </row>
    <row r="155" spans="1:7" s="28" customFormat="1" ht="12" x14ac:dyDescent="0.2">
      <c r="A155" s="81" t="s">
        <v>34</v>
      </c>
      <c r="B155" s="82">
        <f>SUM(B152:B154)</f>
        <v>1039380</v>
      </c>
      <c r="C155" s="82">
        <f>SUM(C152:C154)</f>
        <v>884841</v>
      </c>
      <c r="D155" s="98">
        <f>IFERROR(((B155/C155)-1)*100,IF(B155+C155&lt;&gt;0,100,0))</f>
        <v>17.465171708815475</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232377</v>
      </c>
      <c r="C158" s="66">
        <v>207681</v>
      </c>
      <c r="D158" s="98">
        <f>IFERROR(((B158/C158)-1)*100,IF(B158+C158&lt;&gt;0,100,0))</f>
        <v>11.891314082655601</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232377</v>
      </c>
      <c r="C160" s="82">
        <f>SUM(C158:C159)</f>
        <v>207681</v>
      </c>
      <c r="D160" s="98">
        <f>IFERROR(((B160/C160)-1)*100,IF(B160+C160&lt;&gt;0,100,0))</f>
        <v>11.891314082655601</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6712</v>
      </c>
      <c r="C168" s="113">
        <v>6011</v>
      </c>
      <c r="D168" s="111">
        <f>IFERROR(((B168/C168)-1)*100,IF(B168+C168&lt;&gt;0,100,0))</f>
        <v>11.661953086008992</v>
      </c>
      <c r="E168" s="113">
        <v>355294</v>
      </c>
      <c r="F168" s="113">
        <v>310077</v>
      </c>
      <c r="G168" s="111">
        <f>IFERROR(((E168/F168)-1)*100,IF(E168+F168&lt;&gt;0,100,0))</f>
        <v>14.582506925699089</v>
      </c>
    </row>
    <row r="169" spans="1:7" x14ac:dyDescent="0.2">
      <c r="A169" s="101" t="s">
        <v>32</v>
      </c>
      <c r="B169" s="112">
        <v>50045</v>
      </c>
      <c r="C169" s="113">
        <v>27964</v>
      </c>
      <c r="D169" s="111">
        <f t="shared" ref="D169:D171" si="5">IFERROR(((B169/C169)-1)*100,IF(B169+C169&lt;&gt;0,100,0))</f>
        <v>78.96223716206552</v>
      </c>
      <c r="E169" s="113">
        <v>2349576</v>
      </c>
      <c r="F169" s="113">
        <v>2362383</v>
      </c>
      <c r="G169" s="111">
        <f>IFERROR(((E169/F169)-1)*100,IF(E169+F169&lt;&gt;0,100,0))</f>
        <v>-0.54212208604617063</v>
      </c>
    </row>
    <row r="170" spans="1:7" x14ac:dyDescent="0.2">
      <c r="A170" s="101" t="s">
        <v>92</v>
      </c>
      <c r="B170" s="112">
        <v>16364124</v>
      </c>
      <c r="C170" s="113">
        <v>7113190</v>
      </c>
      <c r="D170" s="111">
        <f t="shared" si="5"/>
        <v>130.05323912337502</v>
      </c>
      <c r="E170" s="113">
        <v>637618379</v>
      </c>
      <c r="F170" s="113">
        <v>589589066</v>
      </c>
      <c r="G170" s="111">
        <f>IFERROR(((E170/F170)-1)*100,IF(E170+F170&lt;&gt;0,100,0))</f>
        <v>8.1462353645479482</v>
      </c>
    </row>
    <row r="171" spans="1:7" x14ac:dyDescent="0.2">
      <c r="A171" s="101" t="s">
        <v>93</v>
      </c>
      <c r="B171" s="112">
        <v>150000</v>
      </c>
      <c r="C171" s="113">
        <v>137596</v>
      </c>
      <c r="D171" s="111">
        <f t="shared" si="5"/>
        <v>9.0147969417715643</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631</v>
      </c>
      <c r="C174" s="113">
        <v>226</v>
      </c>
      <c r="D174" s="111">
        <f t="shared" ref="D174:D177" si="6">IFERROR(((B174/C174)-1)*100,IF(B174+C174&lt;&gt;0,100,0))</f>
        <v>179.20353982300884</v>
      </c>
      <c r="E174" s="113">
        <v>15858</v>
      </c>
      <c r="F174" s="113">
        <v>22032</v>
      </c>
      <c r="G174" s="111">
        <f t="shared" ref="G174" si="7">IFERROR(((E174/F174)-1)*100,IF(E174+F174&lt;&gt;0,100,0))</f>
        <v>-28.022875816993466</v>
      </c>
    </row>
    <row r="175" spans="1:7" x14ac:dyDescent="0.2">
      <c r="A175" s="101" t="s">
        <v>32</v>
      </c>
      <c r="B175" s="112">
        <v>8221</v>
      </c>
      <c r="C175" s="113">
        <v>2200</v>
      </c>
      <c r="D175" s="111">
        <f t="shared" si="6"/>
        <v>273.68181818181819</v>
      </c>
      <c r="E175" s="113">
        <v>210070</v>
      </c>
      <c r="F175" s="113">
        <v>244820</v>
      </c>
      <c r="G175" s="111">
        <f t="shared" ref="G175" si="8">IFERROR(((E175/F175)-1)*100,IF(E175+F175&lt;&gt;0,100,0))</f>
        <v>-14.194101789069524</v>
      </c>
    </row>
    <row r="176" spans="1:7" x14ac:dyDescent="0.2">
      <c r="A176" s="101" t="s">
        <v>92</v>
      </c>
      <c r="B176" s="112">
        <v>112394</v>
      </c>
      <c r="C176" s="113">
        <v>22841</v>
      </c>
      <c r="D176" s="111">
        <f t="shared" si="6"/>
        <v>392.07127533820756</v>
      </c>
      <c r="E176" s="113">
        <v>1958930</v>
      </c>
      <c r="F176" s="113">
        <v>4104534</v>
      </c>
      <c r="G176" s="111">
        <f t="shared" ref="G176" si="9">IFERROR(((E176/F176)-1)*100,IF(E176+F176&lt;&gt;0,100,0))</f>
        <v>-52.2739974866818</v>
      </c>
    </row>
    <row r="177" spans="1:7" x14ac:dyDescent="0.2">
      <c r="A177" s="101" t="s">
        <v>93</v>
      </c>
      <c r="B177" s="112">
        <v>52422</v>
      </c>
      <c r="C177" s="113">
        <v>50558</v>
      </c>
      <c r="D177" s="111">
        <f t="shared" si="6"/>
        <v>3.6868547015309172</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2020-09-28T07:00:00+00:00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4FE23C07-2DB6-4B3D-8E4A-F9ACA032B714}"/>
</file>

<file path=customXml/itemProps2.xml><?xml version="1.0" encoding="utf-8"?>
<ds:datastoreItem xmlns:ds="http://schemas.openxmlformats.org/officeDocument/2006/customXml" ds:itemID="{91131C45-6E58-404D-A4F8-C245702D6633}"/>
</file>

<file path=customXml/itemProps3.xml><?xml version="1.0" encoding="utf-8"?>
<ds:datastoreItem xmlns:ds="http://schemas.openxmlformats.org/officeDocument/2006/customXml" ds:itemID="{EC0A2C42-0EB4-4D7E-9320-31A12A5198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2020-09-28T07:06:15Z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