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71" i="1" l="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<sst xmlns="http://schemas.openxmlformats.org/spreadsheetml/2006/main" count="265" uniqueCount="100">
  <si>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</si>
  <si>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</si>
  <si>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</si>
  <si>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</si>
  <si>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</si>
  <si>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</si>
  <si>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</si>
  <si>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</si>
  <si>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</si>
  <si>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</si>
  <si>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</si>
  <si>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</si>
  <si>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</si>
  <si>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</si>
  <si>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</si>
  <si>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</si>
  <si>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</si>
  <si>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</si>
  <si>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</si>
  <si>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</si>
  <si>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</si>
  <si>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</si>
  <si>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</si>
  <si>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</si>
  <si>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</si>
  <si>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</si>
  <si>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</si>
  <si>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</si>
  <si>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</si>
  <si>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</si>
  <si>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</si>
  <si>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</si>
  <si>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</si>
  <si>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</si>
  <si>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</si>
  <si>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</si>
  <si>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</si>
  <si>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</si>
  <si>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</si>
  <si>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</si>
  <si>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</si>
  <si>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</si>
  <si>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</si>
  <si>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</si>
  <si>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</si>
  <si>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</si>
  <si>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</si>
  <si>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</si>
  <si>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</si>
  <si>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</si>
  <si>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</si>
  <si>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</si>
  <si>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</si>
  <si>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</si>
  <si>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</si>
  <si>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</si>
  <si>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</si>
  <si>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</si>
  <si>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</si>
  <si>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</si>
  <si>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</si>
  <si>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</si>
  <si>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</si>
  <si>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</si>
  <si>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</si>
  <si>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</si>
  <si>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</si>
  <si>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</si>
  <si>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</si>
  <si>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</si>
  <si>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</si>
  <si>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</si>
  <si>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</si>
  <si>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</si>
  <si>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</si>
  <si>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</si>
  <si>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</si>
  <si>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</si>
  <si>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</si>
  <si>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</si>
  <si>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</si>
  <si>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</si>
  <si>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</si>
  <si>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</si>
  <si>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</si>
  <si>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</si>
  <si>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</si>
  <si>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</si>
  <si>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</si>
  <si>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</si>
  <si>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</si>
  <si>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</si>
  <si>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</si>
  <si>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</si>
  <si>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</si>
  <si>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</si>
  <si>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</si>
  <si>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9 October 2020</t>
  </si>
  <si>
    <t>09.10.2020</t>
  </si>
  <si>
    <t>11.10.2019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</si>
</sst>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1527795</v>
      </c>
      <c r="C11" s="67">
        <v>1725229</v>
      </c>
      <c r="D11" s="98">
        <f>IFERROR(((B11/C11)-1)*100,IF(B11+C11&lt;&gt;0,100,0))</f>
        <v>-11.443930052184381</v>
      </c>
      <c r="E11" s="67">
        <v>74216847</v>
      </c>
      <c r="F11" s="67">
        <v>58714515</v>
      </c>
      <c r="G11" s="98">
        <f>IFERROR(((E11/F11)-1)*100,IF(E11+F11&lt;&gt;0,100,0))</f>
        <v>26.402895433948494</v>
      </c>
    </row>
    <row r="12" spans="1:7" s="16" customFormat="1" ht="12" x14ac:dyDescent="0.2">
      <c r="A12" s="64" t="s">
        <v>9</v>
      </c>
      <c r="B12" s="67">
        <v>1620879.219</v>
      </c>
      <c r="C12" s="67">
        <v>1624500.642</v>
      </c>
      <c r="D12" s="98">
        <f>IFERROR(((B12/C12)-1)*100,IF(B12+C12&lt;&gt;0,100,0))</f>
        <v>-0.22292530432868052</v>
      </c>
      <c r="E12" s="67">
        <v>90688508.887999997</v>
      </c>
      <c r="F12" s="67">
        <v>61784360.729999997</v>
      </c>
      <c r="G12" s="98">
        <f>IFERROR(((E12/F12)-1)*100,IF(E12+F12&lt;&gt;0,100,0))</f>
        <v>46.782305127849796</v>
      </c>
    </row>
    <row r="13" spans="1:7" s="16" customFormat="1" ht="12" x14ac:dyDescent="0.2">
      <c r="A13" s="64" t="s">
        <v>10</v>
      </c>
      <c r="B13" s="67">
        <v>92126550.242142498</v>
      </c>
      <c r="C13" s="67">
        <v>98786549.905643597</v>
      </c>
      <c r="D13" s="98">
        <f>IFERROR(((B13/C13)-1)*100,IF(B13+C13&lt;&gt;0,100,0))</f>
        <v>-6.7418081407463077</v>
      </c>
      <c r="E13" s="67">
        <v>4574438304.6808395</v>
      </c>
      <c r="F13" s="67">
        <v>3994595513.0941901</v>
      </c>
      <c r="G13" s="98">
        <f>IFERROR(((E13/F13)-1)*100,IF(E13+F13&lt;&gt;0,100,0))</f>
        <v>14.515682243319471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330</v>
      </c>
      <c r="C16" s="67">
        <v>341</v>
      </c>
      <c r="D16" s="98">
        <f>IFERROR(((B16/C16)-1)*100,IF(B16+C16&lt;&gt;0,100,0))</f>
        <v>-3.2258064516129004</v>
      </c>
      <c r="E16" s="67">
        <v>12630</v>
      </c>
      <c r="F16" s="67">
        <v>10760</v>
      </c>
      <c r="G16" s="98">
        <f>IFERROR(((E16/F16)-1)*100,IF(E16+F16&lt;&gt;0,100,0))</f>
        <v>17.379182156133833</v>
      </c>
    </row>
    <row r="17" spans="1:7" s="16" customFormat="1" ht="12" x14ac:dyDescent="0.2">
      <c r="A17" s="64" t="s">
        <v>9</v>
      </c>
      <c r="B17" s="67">
        <v>103091.75</v>
      </c>
      <c r="C17" s="67">
        <v>90014.379000000001</v>
      </c>
      <c r="D17" s="98">
        <f>IFERROR(((B17/C17)-1)*100,IF(B17+C17&lt;&gt;0,100,0))</f>
        <v>14.52809111753135</v>
      </c>
      <c r="E17" s="67">
        <v>7240878.2659999998</v>
      </c>
      <c r="F17" s="67">
        <v>5228273.5970000001</v>
      </c>
      <c r="G17" s="98">
        <f>IFERROR(((E17/F17)-1)*100,IF(E17+F17&lt;&gt;0,100,0))</f>
        <v>38.494631768215768</v>
      </c>
    </row>
    <row r="18" spans="1:7" s="16" customFormat="1" ht="12" x14ac:dyDescent="0.2">
      <c r="A18" s="64" t="s">
        <v>10</v>
      </c>
      <c r="B18" s="67">
        <v>6985726.4097075202</v>
      </c>
      <c r="C18" s="67">
        <v>5352196.0592686301</v>
      </c>
      <c r="D18" s="98">
        <f>IFERROR(((B18/C18)-1)*100,IF(B18+C18&lt;&gt;0,100,0))</f>
        <v>30.520749470865049</v>
      </c>
      <c r="E18" s="67">
        <v>255000147.12270299</v>
      </c>
      <c r="F18" s="67">
        <v>188973226.236202</v>
      </c>
      <c r="G18" s="98">
        <f>IFERROR(((E18/F18)-1)*100,IF(E18+F18&lt;&gt;0,100,0))</f>
        <v>34.939828356410871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10759505.00891</v>
      </c>
      <c r="C24" s="66">
        <v>13555671.37042</v>
      </c>
      <c r="D24" s="65">
        <f>B24-C24</f>
        <v>-2796166.3615099993</v>
      </c>
      <c r="E24" s="67">
        <v>730580295.94299996</v>
      </c>
      <c r="F24" s="67">
        <v>709711023.51127005</v>
      </c>
      <c r="G24" s="65">
        <f>E24-F24</f>
        <v>20869272.431729913</v>
      </c>
    </row>
    <row r="25" spans="1:7" s="16" customFormat="1" ht="12" x14ac:dyDescent="0.2">
      <c r="A25" s="68" t="s">
        <v>15</v>
      </c>
      <c r="B25" s="66">
        <v>16906694.021589998</v>
      </c>
      <c r="C25" s="66">
        <v>17523339.812509999</v>
      </c>
      <c r="D25" s="65">
        <f>B25-C25</f>
        <v>-616645.79092000052</v>
      </c>
      <c r="E25" s="67">
        <v>840942800.69454002</v>
      </c>
      <c r="F25" s="67">
        <v>795270335.6214</v>
      </c>
      <c r="G25" s="65">
        <f>E25-F25</f>
        <v>45672465.073140025</v>
      </c>
    </row>
    <row r="26" spans="1:7" s="28" customFormat="1" ht="12" x14ac:dyDescent="0.2">
      <c r="A26" s="69" t="s">
        <v>16</v>
      </c>
      <c r="B26" s="70">
        <f>B24-B25</f>
        <v>-6147189.0126799978</v>
      </c>
      <c r="C26" s="70">
        <f>C24-C25</f>
        <v>-3967668.4420899991</v>
      </c>
      <c r="D26" s="70"/>
      <c r="E26" s="70">
        <f>E24-E25</f>
        <v>-110362504.75154006</v>
      </c>
      <c r="F26" s="70">
        <f>F24-F25</f>
        <v>-85559312.110129952</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55182.988124429998</v>
      </c>
      <c r="C33" s="126">
        <v>55537.022310929999</v>
      </c>
      <c r="D33" s="98">
        <f t="shared" ref="D33:D42" si="0">IFERROR(((B33/C33)-1)*100,IF(B33+C33&lt;&gt;0,100,0))</f>
        <v>-0.6374741960739283</v>
      </c>
      <c r="E33" s="64"/>
      <c r="F33" s="126">
        <v>55182.99</v>
      </c>
      <c r="G33" s="126">
        <v>54032.1</v>
      </c>
    </row>
    <row r="34" spans="1:7" s="16" customFormat="1" ht="12" x14ac:dyDescent="0.2">
      <c r="A34" s="64" t="s">
        <v>23</v>
      </c>
      <c r="B34" s="126">
        <v>58148.316740950002</v>
      </c>
      <c r="C34" s="126">
        <v>72013.950720280001</v>
      </c>
      <c r="D34" s="98">
        <f t="shared" si="0"/>
        <v>-19.25409429790562</v>
      </c>
      <c r="E34" s="64"/>
      <c r="F34" s="126">
        <v>58441.95</v>
      </c>
      <c r="G34" s="126">
        <v>57290.68</v>
      </c>
    </row>
    <row r="35" spans="1:7" s="16" customFormat="1" ht="12" x14ac:dyDescent="0.2">
      <c r="A35" s="64" t="s">
        <v>24</v>
      </c>
      <c r="B35" s="126">
        <v>38476.863142529997</v>
      </c>
      <c r="C35" s="126">
        <v>46088.069909880003</v>
      </c>
      <c r="D35" s="98">
        <f t="shared" si="0"/>
        <v>-16.514483644537204</v>
      </c>
      <c r="E35" s="64"/>
      <c r="F35" s="126">
        <v>38614.559999999998</v>
      </c>
      <c r="G35" s="126">
        <v>37465.93</v>
      </c>
    </row>
    <row r="36" spans="1:7" s="16" customFormat="1" ht="12" x14ac:dyDescent="0.2">
      <c r="A36" s="64" t="s">
        <v>25</v>
      </c>
      <c r="B36" s="126">
        <v>50781.184623579997</v>
      </c>
      <c r="C36" s="126">
        <v>49404.060862769998</v>
      </c>
      <c r="D36" s="98">
        <f t="shared" si="0"/>
        <v>2.7874707802568066</v>
      </c>
      <c r="E36" s="64"/>
      <c r="F36" s="126">
        <v>50799.03</v>
      </c>
      <c r="G36" s="126">
        <v>49693.53</v>
      </c>
    </row>
    <row r="37" spans="1:7" s="16" customFormat="1" ht="12" x14ac:dyDescent="0.2">
      <c r="A37" s="64" t="s">
        <v>79</v>
      </c>
      <c r="B37" s="126">
        <v>54629.586349279998</v>
      </c>
      <c r="C37" s="126">
        <v>44953.051240070003</v>
      </c>
      <c r="D37" s="98">
        <f t="shared" si="0"/>
        <v>21.525869417701692</v>
      </c>
      <c r="E37" s="64"/>
      <c r="F37" s="126">
        <v>54629.59</v>
      </c>
      <c r="G37" s="126">
        <v>52056.46</v>
      </c>
    </row>
    <row r="38" spans="1:7" s="16" customFormat="1" ht="12" x14ac:dyDescent="0.2">
      <c r="A38" s="64" t="s">
        <v>26</v>
      </c>
      <c r="B38" s="126">
        <v>74610.639314560001</v>
      </c>
      <c r="C38" s="126">
        <v>68820.245977640006</v>
      </c>
      <c r="D38" s="98">
        <f t="shared" si="0"/>
        <v>8.4137934334052247</v>
      </c>
      <c r="E38" s="64"/>
      <c r="F38" s="126">
        <v>74722.7</v>
      </c>
      <c r="G38" s="126">
        <v>73055.25</v>
      </c>
    </row>
    <row r="39" spans="1:7" s="16" customFormat="1" ht="12" x14ac:dyDescent="0.2">
      <c r="A39" s="64" t="s">
        <v>27</v>
      </c>
      <c r="B39" s="126">
        <v>9912.3317236000003</v>
      </c>
      <c r="C39" s="126">
        <v>15960.69952459</v>
      </c>
      <c r="D39" s="98">
        <f t="shared" si="0"/>
        <v>-37.895380410310494</v>
      </c>
      <c r="E39" s="64"/>
      <c r="F39" s="126">
        <v>10440.64</v>
      </c>
      <c r="G39" s="126">
        <v>9899.07</v>
      </c>
    </row>
    <row r="40" spans="1:7" s="16" customFormat="1" ht="12" x14ac:dyDescent="0.2">
      <c r="A40" s="64" t="s">
        <v>28</v>
      </c>
      <c r="B40" s="126">
        <v>69714.665497659997</v>
      </c>
      <c r="C40" s="126">
        <v>73797.451954129996</v>
      </c>
      <c r="D40" s="98">
        <f t="shared" si="0"/>
        <v>-5.5324219852573293</v>
      </c>
      <c r="E40" s="64"/>
      <c r="F40" s="126">
        <v>70322.23</v>
      </c>
      <c r="G40" s="126">
        <v>69136.61</v>
      </c>
    </row>
    <row r="41" spans="1:7" s="16" customFormat="1" ht="12" x14ac:dyDescent="0.2">
      <c r="A41" s="64" t="s">
        <v>29</v>
      </c>
      <c r="B41" s="126">
        <v>5421.2982514900004</v>
      </c>
      <c r="C41" s="126">
        <v>2382.5426783500002</v>
      </c>
      <c r="D41" s="98">
        <f t="shared" si="0"/>
        <v>127.54254522921924</v>
      </c>
      <c r="E41" s="64"/>
      <c r="F41" s="126">
        <v>5421.3</v>
      </c>
      <c r="G41" s="126">
        <v>4906.18</v>
      </c>
    </row>
    <row r="42" spans="1:7" s="16" customFormat="1" ht="12" x14ac:dyDescent="0.2">
      <c r="A42" s="64" t="s">
        <v>78</v>
      </c>
      <c r="B42" s="126">
        <v>857.90508030000001</v>
      </c>
      <c r="C42" s="126">
        <v>823.73658452999996</v>
      </c>
      <c r="D42" s="98">
        <f t="shared" si="0"/>
        <v>4.1479881325770629</v>
      </c>
      <c r="E42" s="64"/>
      <c r="F42" s="126">
        <v>864.3</v>
      </c>
      <c r="G42" s="126">
        <v>848.76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16744.943719257499</v>
      </c>
      <c r="D48" s="72"/>
      <c r="E48" s="127">
        <v>17265.195753396201</v>
      </c>
      <c r="F48" s="72"/>
      <c r="G48" s="98">
        <f>IFERROR(((C48/E48)-1)*100,IF(C48+E48&lt;&gt;0,100,0))</f>
        <v>-3.0132993657854379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3108</v>
      </c>
      <c r="D54" s="75"/>
      <c r="E54" s="128">
        <v>489120</v>
      </c>
      <c r="F54" s="128">
        <v>56810078.890000001</v>
      </c>
      <c r="G54" s="128">
        <v>10077801.6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5073</v>
      </c>
      <c r="C68" s="66">
        <v>4932</v>
      </c>
      <c r="D68" s="98">
        <f>IFERROR(((B68/C68)-1)*100,IF(B68+C68&lt;&gt;0,100,0))</f>
        <v>2.8588807785888015</v>
      </c>
      <c r="E68" s="66">
        <v>272005</v>
      </c>
      <c r="F68" s="66">
        <v>230195</v>
      </c>
      <c r="G68" s="98">
        <f>IFERROR(((E68/F68)-1)*100,IF(E68+F68&lt;&gt;0,100,0))</f>
        <v>18.162861921414454</v>
      </c>
    </row>
    <row r="69" spans="1:7" s="16" customFormat="1" ht="12" x14ac:dyDescent="0.2">
      <c r="A69" s="79" t="s">
        <v>54</v>
      </c>
      <c r="B69" s="67">
        <v>179560174.072</v>
      </c>
      <c r="C69" s="66">
        <v>143791557.80500001</v>
      </c>
      <c r="D69" s="98">
        <f>IFERROR(((B69/C69)-1)*100,IF(B69+C69&lt;&gt;0,100,0))</f>
        <v>24.87532426313015</v>
      </c>
      <c r="E69" s="66">
        <v>8916541775.691</v>
      </c>
      <c r="F69" s="66">
        <v>7920945199.5019999</v>
      </c>
      <c r="G69" s="98">
        <f>IFERROR(((E69/F69)-1)*100,IF(E69+F69&lt;&gt;0,100,0))</f>
        <v>12.569163794386483</v>
      </c>
    </row>
    <row r="70" spans="1:7" s="62" customFormat="1" ht="12" x14ac:dyDescent="0.2">
      <c r="A70" s="79" t="s">
        <v>55</v>
      </c>
      <c r="B70" s="67">
        <v>172813695.25001001</v>
      </c>
      <c r="C70" s="66">
        <v>145722672.16532001</v>
      </c>
      <c r="D70" s="98">
        <f>IFERROR(((B70/C70)-1)*100,IF(B70+C70&lt;&gt;0,100,0))</f>
        <v>18.590808610725773</v>
      </c>
      <c r="E70" s="66">
        <v>8588795503.2963896</v>
      </c>
      <c r="F70" s="66">
        <v>7969572412.9055595</v>
      </c>
      <c r="G70" s="98">
        <f>IFERROR(((E70/F70)-1)*100,IF(E70+F70&lt;&gt;0,100,0))</f>
        <v>7.7698408184118994</v>
      </c>
    </row>
    <row r="71" spans="1:7" s="16" customFormat="1" ht="12" x14ac:dyDescent="0.2">
      <c r="A71" s="79" t="s">
        <v>94</v>
      </c>
      <c r="B71" s="98">
        <f>IFERROR(B69/B68/1000,)</f>
        <v>35.395263960575598</v>
      </c>
      <c r="C71" s="98">
        <f>IFERROR(C69/C68/1000,)</f>
        <v>29.15481707319546</v>
      </c>
      <c r="D71" s="98">
        <f>IFERROR(((B71/C71)-1)*100,IF(B71+C71&lt;&gt;0,100,0))</f>
        <v>21.404513949489058</v>
      </c>
      <c r="E71" s="98">
        <f>IFERROR(E69/E68/1000,)</f>
        <v>32.780800998845613</v>
      </c>
      <c r="F71" s="98">
        <f>IFERROR(F69/F68/1000,)</f>
        <v>34.409718714576776</v>
      </c>
      <c r="G71" s="98">
        <f>IFERROR(((E71/F71)-1)*100,IF(E71+F71&lt;&gt;0,100,0))</f>
        <v>-4.7338884959879479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2294</v>
      </c>
      <c r="C74" s="66">
        <v>3456</v>
      </c>
      <c r="D74" s="98">
        <f>IFERROR(((B74/C74)-1)*100,IF(B74+C74&lt;&gt;0,100,0))</f>
        <v>-33.622685185185183</v>
      </c>
      <c r="E74" s="66">
        <v>117822</v>
      </c>
      <c r="F74" s="66">
        <v>141580</v>
      </c>
      <c r="G74" s="98">
        <f>IFERROR(((E74/F74)-1)*100,IF(E74+F74&lt;&gt;0,100,0))</f>
        <v>-16.780618731459242</v>
      </c>
    </row>
    <row r="75" spans="1:7" s="16" customFormat="1" ht="12" x14ac:dyDescent="0.2">
      <c r="A75" s="79" t="s">
        <v>54</v>
      </c>
      <c r="B75" s="67">
        <v>361342728.074</v>
      </c>
      <c r="C75" s="66">
        <v>471963519.60000002</v>
      </c>
      <c r="D75" s="98">
        <f>IFERROR(((B75/C75)-1)*100,IF(B75+C75&lt;&gt;0,100,0))</f>
        <v>-23.438419905791385</v>
      </c>
      <c r="E75" s="66">
        <v>17382580713.655998</v>
      </c>
      <c r="F75" s="66">
        <v>20785510116.771</v>
      </c>
      <c r="G75" s="98">
        <f>IFERROR(((E75/F75)-1)*100,IF(E75+F75&lt;&gt;0,100,0))</f>
        <v>-16.371642475925153</v>
      </c>
    </row>
    <row r="76" spans="1:7" s="16" customFormat="1" ht="12" x14ac:dyDescent="0.2">
      <c r="A76" s="79" t="s">
        <v>55</v>
      </c>
      <c r="B76" s="67">
        <v>333981573.26069999</v>
      </c>
      <c r="C76" s="66">
        <v>478940258.08537</v>
      </c>
      <c r="D76" s="98">
        <f>IFERROR(((B76/C76)-1)*100,IF(B76+C76&lt;&gt;0,100,0))</f>
        <v>-30.266548359113187</v>
      </c>
      <c r="E76" s="66">
        <v>16895923140.396999</v>
      </c>
      <c r="F76" s="66">
        <v>20508712674.695599</v>
      </c>
      <c r="G76" s="98">
        <f>IFERROR(((E76/F76)-1)*100,IF(E76+F76&lt;&gt;0,100,0))</f>
        <v>-17.615876684235733</v>
      </c>
    </row>
    <row r="77" spans="1:7" s="16" customFormat="1" ht="12" x14ac:dyDescent="0.2">
      <c r="A77" s="79" t="s">
        <v>94</v>
      </c>
      <c r="B77" s="98">
        <f>IFERROR(B75/B74/1000,)</f>
        <v>157.51644641412381</v>
      </c>
      <c r="C77" s="98">
        <f>IFERROR(C75/C74/1000,)</f>
        <v>136.56351840277779</v>
      </c>
      <c r="D77" s="98">
        <f>IFERROR(((B77/C77)-1)*100,IF(B77+C77&lt;&gt;0,100,0))</f>
        <v>15.342990760935038</v>
      </c>
      <c r="E77" s="98">
        <f>IFERROR(E75/E74/1000,)</f>
        <v>147.53255515655817</v>
      </c>
      <c r="F77" s="98">
        <f>IFERROR(F75/F74/1000,)</f>
        <v>146.81106170907614</v>
      </c>
      <c r="G77" s="98">
        <f>IFERROR(((E77/F77)-1)*100,IF(E77+F77&lt;&gt;0,100,0))</f>
        <v>0.49144351868508629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124</v>
      </c>
      <c r="C80" s="66">
        <v>109</v>
      </c>
      <c r="D80" s="98">
        <f>IFERROR(((B80/C80)-1)*100,IF(B80+C80&lt;&gt;0,100,0))</f>
        <v>13.761467889908264</v>
      </c>
      <c r="E80" s="66">
        <v>9050</v>
      </c>
      <c r="F80" s="66">
        <v>7372</v>
      </c>
      <c r="G80" s="98">
        <f>IFERROR(((E80/F80)-1)*100,IF(E80+F80&lt;&gt;0,100,0))</f>
        <v>22.761801410743352</v>
      </c>
    </row>
    <row r="81" spans="1:7" s="16" customFormat="1" ht="12" x14ac:dyDescent="0.2">
      <c r="A81" s="79" t="s">
        <v>54</v>
      </c>
      <c r="B81" s="67">
        <v>6512209.6270000003</v>
      </c>
      <c r="C81" s="66">
        <v>9038548.1980000008</v>
      </c>
      <c r="D81" s="98">
        <f>IFERROR(((B81/C81)-1)*100,IF(B81+C81&lt;&gt;0,100,0))</f>
        <v>-27.950711946847996</v>
      </c>
      <c r="E81" s="66">
        <v>772382435.88300002</v>
      </c>
      <c r="F81" s="66">
        <v>566892687.699</v>
      </c>
      <c r="G81" s="98">
        <f>IFERROR(((E81/F81)-1)*100,IF(E81+F81&lt;&gt;0,100,0))</f>
        <v>36.248438662717028</v>
      </c>
    </row>
    <row r="82" spans="1:7" s="16" customFormat="1" ht="12" x14ac:dyDescent="0.2">
      <c r="A82" s="79" t="s">
        <v>55</v>
      </c>
      <c r="B82" s="67">
        <v>460912.87594989</v>
      </c>
      <c r="C82" s="66">
        <v>2101268.3883902598</v>
      </c>
      <c r="D82" s="98">
        <f>IFERROR(((B82/C82)-1)*100,IF(B82+C82&lt;&gt;0,100,0))</f>
        <v>-78.06501642072547</v>
      </c>
      <c r="E82" s="66">
        <v>263278330.126973</v>
      </c>
      <c r="F82" s="66">
        <v>182066012.478297</v>
      </c>
      <c r="G82" s="98">
        <f>IFERROR(((E82/F82)-1)*100,IF(E82+F82&lt;&gt;0,100,0))</f>
        <v>44.605973703278011</v>
      </c>
    </row>
    <row r="83" spans="1:7" s="32" customFormat="1" x14ac:dyDescent="0.2">
      <c r="A83" s="79" t="s">
        <v>94</v>
      </c>
      <c r="B83" s="98">
        <f>IFERROR(B81/B80/1000,)</f>
        <v>52.517819572580649</v>
      </c>
      <c r="C83" s="98">
        <f>IFERROR(C81/C80/1000,)</f>
        <v>82.922460532110094</v>
      </c>
      <c r="D83" s="98">
        <f>IFERROR(((B83/C83)-1)*100,IF(B83+C83&lt;&gt;0,100,0))</f>
        <v>-36.666351630697022</v>
      </c>
      <c r="E83" s="98">
        <f>IFERROR(E81/E80/1000,)</f>
        <v>85.346125511933707</v>
      </c>
      <c r="F83" s="98">
        <f>IFERROR(F81/F80/1000,)</f>
        <v>76.898085688958218</v>
      </c>
      <c r="G83" s="98">
        <f>IFERROR(((E83/F83)-1)*100,IF(E83+F83&lt;&gt;0,100,0))</f>
        <v>10.986020974756915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7491</v>
      </c>
      <c r="C86" s="64">
        <f>C68+C74+C80</f>
        <v>8497</v>
      </c>
      <c r="D86" s="98">
        <f>IFERROR(((B86/C86)-1)*100,IF(B86+C86&lt;&gt;0,100,0))</f>
        <v>-11.83947275509003</v>
      </c>
      <c r="E86" s="64">
        <f>E68+E74+E80</f>
        <v>398877</v>
      </c>
      <c r="F86" s="64">
        <f>F68+F74+F80</f>
        <v>379147</v>
      </c>
      <c r="G86" s="98">
        <f>IFERROR(((E86/F86)-1)*100,IF(E86+F86&lt;&gt;0,100,0))</f>
        <v>5.2037863941953866</v>
      </c>
    </row>
    <row r="87" spans="1:7" s="62" customFormat="1" ht="12" x14ac:dyDescent="0.2">
      <c r="A87" s="79" t="s">
        <v>54</v>
      </c>
      <c r="B87" s="64">
        <f t="shared" ref="B87:C87" si="1">B69+B75+B81</f>
        <v>547415111.773</v>
      </c>
      <c r="C87" s="64">
        <f t="shared" si="1"/>
        <v>624793625.60299993</v>
      </c>
      <c r="D87" s="98">
        <f>IFERROR(((B87/C87)-1)*100,IF(B87+C87&lt;&gt;0,100,0))</f>
        <v>-12.384651612813824</v>
      </c>
      <c r="E87" s="64">
        <f t="shared" ref="E87:F87" si="2">E69+E75+E81</f>
        <v>27071504925.23</v>
      </c>
      <c r="F87" s="64">
        <f t="shared" si="2"/>
        <v>29273348003.972</v>
      </c>
      <c r="G87" s="98">
        <f>IFERROR(((E87/F87)-1)*100,IF(E87+F87&lt;&gt;0,100,0))</f>
        <v>-7.5216646843512365</v>
      </c>
    </row>
    <row r="88" spans="1:7" s="62" customFormat="1" ht="12" x14ac:dyDescent="0.2">
      <c r="A88" s="79" t="s">
        <v>55</v>
      </c>
      <c r="B88" s="64">
        <f t="shared" ref="B88:C88" si="3">B70+B76+B82</f>
        <v>507256181.38665992</v>
      </c>
      <c r="C88" s="64">
        <f t="shared" si="3"/>
        <v>626764198.63908029</v>
      </c>
      <c r="D88" s="98">
        <f>IFERROR(((B88/C88)-1)*100,IF(B88+C88&lt;&gt;0,100,0))</f>
        <v>-19.067460699241146</v>
      </c>
      <c r="E88" s="64">
        <f t="shared" ref="E88:F88" si="4">E70+E76+E82</f>
        <v>25747996973.820362</v>
      </c>
      <c r="F88" s="64">
        <f t="shared" si="4"/>
        <v>28660351100.079456</v>
      </c>
      <c r="G88" s="98">
        <f>IFERROR(((E88/F88)-1)*100,IF(E88+F88&lt;&gt;0,100,0))</f>
        <v>-10.161613568826866</v>
      </c>
    </row>
    <row r="89" spans="1:7" s="63" customFormat="1" x14ac:dyDescent="0.2">
      <c r="A89" s="79" t="s">
        <v>95</v>
      </c>
      <c r="B89" s="98">
        <f>IFERROR((B75/B87)*100,IF(B75+B87&lt;&gt;0,100,0))</f>
        <v>66.008906276566265</v>
      </c>
      <c r="C89" s="98">
        <f>IFERROR((C75/C87)*100,IF(C75+C87&lt;&gt;0,100,0))</f>
        <v>75.539106075946165</v>
      </c>
      <c r="D89" s="98">
        <f>IFERROR(((B89/C89)-1)*100,IF(B89+C89&lt;&gt;0,100,0))</f>
        <v>-12.616246464180215</v>
      </c>
      <c r="E89" s="98">
        <f>IFERROR((E75/E87)*100,IF(E75+E87&lt;&gt;0,100,0))</f>
        <v>64.209879582482486</v>
      </c>
      <c r="F89" s="98">
        <f>IFERROR((F75/F87)*100,IF(F75+F87&lt;&gt;0,100,0))</f>
        <v>71.004895353789692</v>
      </c>
      <c r="G89" s="98">
        <f>IFERROR(((E89/F89)-1)*100,IF(E89+F89&lt;&gt;0,100,0))</f>
        <v>-9.5697849246172311</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17119651.147999998</v>
      </c>
      <c r="C95" s="129">
        <v>18220733.259</v>
      </c>
      <c r="D95" s="65">
        <f>B95-C95</f>
        <v>-1101082.1110000014</v>
      </c>
      <c r="E95" s="129">
        <v>1085488436.5940001</v>
      </c>
      <c r="F95" s="129">
        <v>1111979764.529</v>
      </c>
      <c r="G95" s="80">
        <f>E95-F95</f>
        <v>-26491327.934999943</v>
      </c>
    </row>
    <row r="96" spans="1:7" s="16" customFormat="1" ht="13.5" x14ac:dyDescent="0.2">
      <c r="A96" s="79" t="s">
        <v>88</v>
      </c>
      <c r="B96" s="66">
        <v>19174779.223999999</v>
      </c>
      <c r="C96" s="129">
        <v>19576489.901999999</v>
      </c>
      <c r="D96" s="65">
        <f>B96-C96</f>
        <v>-401710.67799999937</v>
      </c>
      <c r="E96" s="129">
        <v>1160264403.332</v>
      </c>
      <c r="F96" s="129">
        <v>1146296983.842</v>
      </c>
      <c r="G96" s="80">
        <f>E96-F96</f>
        <v>13967419.49000001</v>
      </c>
    </row>
    <row r="97" spans="1:7" s="28" customFormat="1" ht="12" x14ac:dyDescent="0.2">
      <c r="A97" s="81" t="s">
        <v>16</v>
      </c>
      <c r="B97" s="65">
        <f>B95-B96</f>
        <v>-2055128.0760000013</v>
      </c>
      <c r="C97" s="65">
        <f>C95-C96</f>
        <v>-1355756.6429999992</v>
      </c>
      <c r="D97" s="82"/>
      <c r="E97" s="65">
        <f>E95-E96</f>
        <v>-74775966.737999916</v>
      </c>
      <c r="F97" s="82">
        <f>F95-F96</f>
        <v>-34317219.312999964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709.30338269734102</v>
      </c>
      <c r="C104" s="130">
        <v>692.69688483943105</v>
      </c>
      <c r="D104" s="98">
        <f>IFERROR(((B104/C104)-1)*100,IF(B104+C104&lt;&gt;0,100,0))</f>
        <v>2.3973686357430912</v>
      </c>
      <c r="E104" s="84"/>
      <c r="F104" s="131">
        <v>709.30338269734102</v>
      </c>
      <c r="G104" s="131">
        <v>704.71613699864702</v>
      </c>
    </row>
    <row r="105" spans="1:7" s="16" customFormat="1" ht="12" x14ac:dyDescent="0.2">
      <c r="A105" s="79" t="s">
        <v>50</v>
      </c>
      <c r="B105" s="131">
        <v>700.73008394861699</v>
      </c>
      <c r="C105" s="130">
        <v>685.65844294385602</v>
      </c>
      <c r="D105" s="98">
        <f>IFERROR(((B105/C105)-1)*100,IF(B105+C105&lt;&gt;0,100,0))</f>
        <v>2.1981266561892365</v>
      </c>
      <c r="E105" s="84"/>
      <c r="F105" s="131">
        <v>700.73008394861699</v>
      </c>
      <c r="G105" s="131">
        <v>696.32498172891803</v>
      </c>
    </row>
    <row r="106" spans="1:7" s="16" customFormat="1" ht="12" x14ac:dyDescent="0.2">
      <c r="A106" s="79" t="s">
        <v>51</v>
      </c>
      <c r="B106" s="131">
        <v>744.48840474219901</v>
      </c>
      <c r="C106" s="130">
        <v>720.05742946513499</v>
      </c>
      <c r="D106" s="98">
        <f>IFERROR(((B106/C106)-1)*100,IF(B106+C106&lt;&gt;0,100,0))</f>
        <v>3.3929203806995822</v>
      </c>
      <c r="E106" s="84"/>
      <c r="F106" s="131">
        <v>744.48840474219901</v>
      </c>
      <c r="G106" s="131">
        <v>738.80870261182201</v>
      </c>
    </row>
    <row r="107" spans="1:7" s="28" customFormat="1" ht="12" x14ac:dyDescent="0.2">
      <c r="A107" s="81" t="s">
        <v>52</v>
      </c>
      <c r="B107" s="85"/>
      <c r="C107" s="84"/>
      <c r="D107" s="86"/>
      <c r="E107" s="84"/>
      <c r="F107" s="71"/>
      <c r="G107" s="71"/>
    </row>
    <row r="108" spans="1:7" s="16" customFormat="1" ht="12" x14ac:dyDescent="0.2">
      <c r="A108" s="79" t="s">
        <v>56</v>
      </c>
      <c r="B108" s="131">
        <v>583.20509061714802</v>
      </c>
      <c r="C108" s="130">
        <v>521.99068953437097</v>
      </c>
      <c r="D108" s="98">
        <f>IFERROR(((B108/C108)-1)*100,IF(B108+C108&lt;&gt;0,100,0))</f>
        <v>11.727105925468106</v>
      </c>
      <c r="E108" s="84"/>
      <c r="F108" s="131">
        <v>583.28017100940303</v>
      </c>
      <c r="G108" s="131">
        <v>582.61459169786497</v>
      </c>
    </row>
    <row r="109" spans="1:7" s="16" customFormat="1" ht="12" x14ac:dyDescent="0.2">
      <c r="A109" s="79" t="s">
        <v>57</v>
      </c>
      <c r="B109" s="131">
        <v>756.33267462843298</v>
      </c>
      <c r="C109" s="130">
        <v>664.17959819561202</v>
      </c>
      <c r="D109" s="98">
        <f>IFERROR(((B109/C109)-1)*100,IF(B109+C109&lt;&gt;0,100,0))</f>
        <v>13.87472254239286</v>
      </c>
      <c r="E109" s="84"/>
      <c r="F109" s="131">
        <v>756.33267462843298</v>
      </c>
      <c r="G109" s="131">
        <v>754.52235135640296</v>
      </c>
    </row>
    <row r="110" spans="1:7" s="16" customFormat="1" ht="12" x14ac:dyDescent="0.2">
      <c r="A110" s="79" t="s">
        <v>59</v>
      </c>
      <c r="B110" s="131">
        <v>808.08122018887298</v>
      </c>
      <c r="C110" s="130">
        <v>772.15606396665703</v>
      </c>
      <c r="D110" s="98">
        <f>IFERROR(((B110/C110)-1)*100,IF(B110+C110&lt;&gt;0,100,0))</f>
        <v>4.6525771017926321</v>
      </c>
      <c r="E110" s="84"/>
      <c r="F110" s="131">
        <v>808.08122018887298</v>
      </c>
      <c r="G110" s="131">
        <v>802.94172193183704</v>
      </c>
    </row>
    <row r="111" spans="1:7" s="16" customFormat="1" ht="12" x14ac:dyDescent="0.2">
      <c r="A111" s="79" t="s">
        <v>58</v>
      </c>
      <c r="B111" s="131">
        <v>718.98951808460799</v>
      </c>
      <c r="C111" s="130">
        <v>750.45504666115801</v>
      </c>
      <c r="D111" s="98">
        <f>IFERROR(((B111/C111)-1)*100,IF(B111+C111&lt;&gt;0,100,0))</f>
        <v>-4.192859881020583</v>
      </c>
      <c r="E111" s="84"/>
      <c r="F111" s="131">
        <v>718.98951808460799</v>
      </c>
      <c r="G111" s="131">
        <v>711.83852362196399</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13</v>
      </c>
      <c r="F119" s="66">
        <v>0</v>
      </c>
      <c r="G119" s="98">
        <f>IFERROR(((E119/F119)-1)*100,IF(E119+F119&lt;&gt;0,100,0))</f>
        <v>100</v>
      </c>
    </row>
    <row r="120" spans="1:7" s="16" customFormat="1" ht="12" x14ac:dyDescent="0.2">
      <c r="A120" s="79" t="s">
        <v>72</v>
      </c>
      <c r="B120" s="67">
        <v>100</v>
      </c>
      <c r="C120" s="66">
        <v>53</v>
      </c>
      <c r="D120" s="98">
        <f>IFERROR(((B120/C120)-1)*100,IF(B120+C120&lt;&gt;0,100,0))</f>
        <v>88.679245283018872</v>
      </c>
      <c r="E120" s="66">
        <v>11804</v>
      </c>
      <c r="F120" s="66">
        <v>9117</v>
      </c>
      <c r="G120" s="98">
        <f>IFERROR(((E120/F120)-1)*100,IF(E120+F120&lt;&gt;0,100,0))</f>
        <v>29.472414171328289</v>
      </c>
    </row>
    <row r="121" spans="1:7" s="16" customFormat="1" ht="12" x14ac:dyDescent="0.2">
      <c r="A121" s="79" t="s">
        <v>74</v>
      </c>
      <c r="B121" s="67">
        <v>1</v>
      </c>
      <c r="C121" s="66">
        <v>10</v>
      </c>
      <c r="D121" s="98">
        <f>IFERROR(((B121/C121)-1)*100,IF(B121+C121&lt;&gt;0,100,0))</f>
        <v>-90</v>
      </c>
      <c r="E121" s="66">
        <v>334</v>
      </c>
      <c r="F121" s="66">
        <v>345</v>
      </c>
      <c r="G121" s="98">
        <f>IFERROR(((E121/F121)-1)*100,IF(E121+F121&lt;&gt;0,100,0))</f>
        <v>-3.1884057971014457</v>
      </c>
    </row>
    <row r="122" spans="1:7" s="28" customFormat="1" ht="12" x14ac:dyDescent="0.2">
      <c r="A122" s="81" t="s">
        <v>34</v>
      </c>
      <c r="B122" s="82">
        <f>SUM(B119:B121)</f>
        <v>101</v>
      </c>
      <c r="C122" s="82">
        <f>SUM(C119:C121)</f>
        <v>63</v>
      </c>
      <c r="D122" s="98">
        <f>IFERROR(((B122/C122)-1)*100,IF(B122+C122&lt;&gt;0,100,0))</f>
        <v>60.317460317460323</v>
      </c>
      <c r="E122" s="82">
        <f>SUM(E119:E121)</f>
        <v>12151</v>
      </c>
      <c r="F122" s="82">
        <f>SUM(F119:F121)</f>
        <v>9462</v>
      </c>
      <c r="G122" s="98">
        <f>IFERROR(((E122/F122)-1)*100,IF(E122+F122&lt;&gt;0,100,0))</f>
        <v>28.418938913548942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180</v>
      </c>
      <c r="C125" s="66">
        <v>11</v>
      </c>
      <c r="D125" s="98">
        <f>IFERROR(((B125/C125)-1)*100,IF(B125+C125&lt;&gt;0,100,0))</f>
        <v>1536.3636363636363</v>
      </c>
      <c r="E125" s="66">
        <v>1452</v>
      </c>
      <c r="F125" s="66">
        <v>1200</v>
      </c>
      <c r="G125" s="98">
        <f>IFERROR(((E125/F125)-1)*100,IF(E125+F125&lt;&gt;0,100,0))</f>
        <v>20.999999999999996</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180</v>
      </c>
      <c r="C127" s="82">
        <f>SUM(C125:C126)</f>
        <v>11</v>
      </c>
      <c r="D127" s="98">
        <f>IFERROR(((B127/C127)-1)*100,IF(B127+C127&lt;&gt;0,100,0))</f>
        <v>1536.3636363636363</v>
      </c>
      <c r="E127" s="82">
        <f>SUM(E125:E126)</f>
        <v>1452</v>
      </c>
      <c r="F127" s="82">
        <f>SUM(F125:F126)</f>
        <v>1200</v>
      </c>
      <c r="G127" s="98">
        <f>IFERROR(((E127/F127)-1)*100,IF(E127+F127&lt;&gt;0,100,0))</f>
        <v>20.999999999999996</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110085</v>
      </c>
      <c r="F130" s="66">
        <v>0</v>
      </c>
      <c r="G130" s="98">
        <f>IFERROR(((E130/F130)-1)*100,IF(E130+F130&lt;&gt;0,100,0))</f>
        <v>100</v>
      </c>
    </row>
    <row r="131" spans="1:7" s="16" customFormat="1" ht="12" x14ac:dyDescent="0.2">
      <c r="A131" s="79" t="s">
        <v>72</v>
      </c>
      <c r="B131" s="67">
        <v>13399</v>
      </c>
      <c r="C131" s="66">
        <v>11662</v>
      </c>
      <c r="D131" s="98">
        <f>IFERROR(((B131/C131)-1)*100,IF(B131+C131&lt;&gt;0,100,0))</f>
        <v>14.894529240267529</v>
      </c>
      <c r="E131" s="66">
        <v>9393075</v>
      </c>
      <c r="F131" s="66">
        <v>7820522</v>
      </c>
      <c r="G131" s="98">
        <f>IFERROR(((E131/F131)-1)*100,IF(E131+F131&lt;&gt;0,100,0))</f>
        <v>20.108031151884752</v>
      </c>
    </row>
    <row r="132" spans="1:7" s="16" customFormat="1" ht="12" x14ac:dyDescent="0.2">
      <c r="A132" s="79" t="s">
        <v>74</v>
      </c>
      <c r="B132" s="67">
        <v>1</v>
      </c>
      <c r="C132" s="66">
        <v>69</v>
      </c>
      <c r="D132" s="98">
        <f>IFERROR(((B132/C132)-1)*100,IF(B132+C132&lt;&gt;0,100,0))</f>
        <v>-98.550724637681171</v>
      </c>
      <c r="E132" s="66">
        <v>18992</v>
      </c>
      <c r="F132" s="66">
        <v>16130</v>
      </c>
      <c r="G132" s="98">
        <f>IFERROR(((E132/F132)-1)*100,IF(E132+F132&lt;&gt;0,100,0))</f>
        <v>17.743335399876003</v>
      </c>
    </row>
    <row r="133" spans="1:7" s="16" customFormat="1" ht="12" x14ac:dyDescent="0.2">
      <c r="A133" s="81" t="s">
        <v>34</v>
      </c>
      <c r="B133" s="82">
        <f>SUM(B130:B132)</f>
        <v>13400</v>
      </c>
      <c r="C133" s="82">
        <f>SUM(C130:C132)</f>
        <v>11731</v>
      </c>
      <c r="D133" s="98">
        <f>IFERROR(((B133/C133)-1)*100,IF(B133+C133&lt;&gt;0,100,0))</f>
        <v>14.227261103060274</v>
      </c>
      <c r="E133" s="82">
        <f>SUM(E130:E132)</f>
        <v>9522152</v>
      </c>
      <c r="F133" s="82">
        <f>SUM(F130:F132)</f>
        <v>7836652</v>
      </c>
      <c r="G133" s="98">
        <f>IFERROR(((E133/F133)-1)*100,IF(E133+F133&lt;&gt;0,100,0))</f>
        <v>21.507909244917343</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48600</v>
      </c>
      <c r="C136" s="66">
        <v>10666</v>
      </c>
      <c r="D136" s="98">
        <f>IFERROR(((B136/C136)-1)*100,)</f>
        <v>355.6534783423964</v>
      </c>
      <c r="E136" s="66">
        <v>625701</v>
      </c>
      <c r="F136" s="66">
        <v>738825</v>
      </c>
      <c r="G136" s="98">
        <f>IFERROR(((E136/F136)-1)*100,)</f>
        <v>-15.311338950360366</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48600</v>
      </c>
      <c r="C138" s="82">
        <f>SUM(C136:C137)</f>
        <v>10666</v>
      </c>
      <c r="D138" s="98">
        <f>IFERROR(((B138/C138)-1)*100,)</f>
        <v>355.6534783423964</v>
      </c>
      <c r="E138" s="82">
        <f>SUM(E136:E137)</f>
        <v>625701</v>
      </c>
      <c r="F138" s="82">
        <f>SUM(F136:F137)</f>
        <v>738825</v>
      </c>
      <c r="G138" s="98">
        <f>IFERROR(((E138/F138)-1)*100,)</f>
        <v>-15.311338950360366</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2654433.5237500002</v>
      </c>
      <c r="F141" s="66">
        <v>0</v>
      </c>
      <c r="G141" s="98">
        <f>IFERROR(((E141/F141)-1)*100,IF(E141+F141&lt;&gt;0,100,0))</f>
        <v>100</v>
      </c>
    </row>
    <row r="142" spans="1:7" s="32" customFormat="1" x14ac:dyDescent="0.2">
      <c r="A142" s="79" t="s">
        <v>72</v>
      </c>
      <c r="B142" s="67">
        <v>1355500.6751600001</v>
      </c>
      <c r="C142" s="66">
        <v>1206059.7442900001</v>
      </c>
      <c r="D142" s="98">
        <f>IFERROR(((B142/C142)-1)*100,IF(B142+C142&lt;&gt;0,100,0))</f>
        <v>12.39083980520177</v>
      </c>
      <c r="E142" s="66">
        <v>869705844.85756004</v>
      </c>
      <c r="F142" s="66">
        <v>776291349.99308002</v>
      </c>
      <c r="G142" s="98">
        <f>IFERROR(((E142/F142)-1)*100,IF(E142+F142&lt;&gt;0,100,0))</f>
        <v>12.033432404639409</v>
      </c>
    </row>
    <row r="143" spans="1:7" s="32" customFormat="1" x14ac:dyDescent="0.2">
      <c r="A143" s="79" t="s">
        <v>74</v>
      </c>
      <c r="B143" s="67">
        <v>7035.14</v>
      </c>
      <c r="C143" s="66">
        <v>311301.74</v>
      </c>
      <c r="D143" s="98">
        <f>IFERROR(((B143/C143)-1)*100,IF(B143+C143&lt;&gt;0,100,0))</f>
        <v>-97.740089727734897</v>
      </c>
      <c r="E143" s="66">
        <v>92683564.519999996</v>
      </c>
      <c r="F143" s="66">
        <v>87047510.239999995</v>
      </c>
      <c r="G143" s="98">
        <f>IFERROR(((E143/F143)-1)*100,IF(E143+F143&lt;&gt;0,100,0))</f>
        <v>6.4746875177253749</v>
      </c>
    </row>
    <row r="144" spans="1:7" s="16" customFormat="1" ht="12" x14ac:dyDescent="0.2">
      <c r="A144" s="81" t="s">
        <v>34</v>
      </c>
      <c r="B144" s="82">
        <f>SUM(B141:B143)</f>
        <v>1362535.81516</v>
      </c>
      <c r="C144" s="82">
        <f>SUM(C141:C143)</f>
        <v>1517361.4842900001</v>
      </c>
      <c r="D144" s="98">
        <f>IFERROR(((B144/C144)-1)*100,IF(B144+C144&lt;&gt;0,100,0))</f>
        <v>-10.203611382850253</v>
      </c>
      <c r="E144" s="82">
        <f>SUM(E141:E143)</f>
        <v>965043842.90130997</v>
      </c>
      <c r="F144" s="82">
        <f>SUM(F141:F143)</f>
        <v>863338860.23308003</v>
      </c>
      <c r="G144" s="98">
        <f>IFERROR(((E144/F144)-1)*100,IF(E144+F144&lt;&gt;0,100,0))</f>
        <v>11.780424506870002</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109325.7</v>
      </c>
      <c r="C147" s="66">
        <v>5834.3019999999997</v>
      </c>
      <c r="D147" s="98">
        <f>IFERROR(((B147/C147)-1)*100,IF(B147+C147&lt;&gt;0,100,0))</f>
        <v>1773.8436920132006</v>
      </c>
      <c r="E147" s="66">
        <v>1177392.3769499999</v>
      </c>
      <c r="F147" s="66">
        <v>960880.77995999996</v>
      </c>
      <c r="G147" s="98">
        <f>IFERROR(((E147/F147)-1)*100,IF(E147+F147&lt;&gt;0,100,0))</f>
        <v>22.532618146344131</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109325.7</v>
      </c>
      <c r="C149" s="82">
        <f>SUM(C147:C148)</f>
        <v>5834.3019999999997</v>
      </c>
      <c r="D149" s="98">
        <f>IFERROR(((B149/C149)-1)*100,IF(B149+C149&lt;&gt;0,100,0))</f>
        <v>1773.8436920132006</v>
      </c>
      <c r="E149" s="82">
        <f>SUM(E147:E148)</f>
        <v>1177392.3769499999</v>
      </c>
      <c r="F149" s="82">
        <f>SUM(F147:F148)</f>
        <v>960880.77995999996</v>
      </c>
      <c r="G149" s="98">
        <f>IFERROR(((E149/F149)-1)*100,IF(E149+F149&lt;&gt;0,100,0))</f>
        <v>22.532618146344131</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60010</v>
      </c>
      <c r="C152" s="66">
        <v>0</v>
      </c>
      <c r="D152" s="98">
        <f>IFERROR(((B152/C152)-1)*100,IF(B152+C152&lt;&gt;0,100,0))</f>
        <v>100</v>
      </c>
      <c r="E152" s="78"/>
      <c r="F152" s="78"/>
      <c r="G152" s="65"/>
    </row>
    <row r="153" spans="1:7" s="16" customFormat="1" ht="12" x14ac:dyDescent="0.2">
      <c r="A153" s="79" t="s">
        <v>72</v>
      </c>
      <c r="B153" s="67">
        <v>964464</v>
      </c>
      <c r="C153" s="66">
        <v>888394</v>
      </c>
      <c r="D153" s="98">
        <f>IFERROR(((B153/C153)-1)*100,IF(B153+C153&lt;&gt;0,100,0))</f>
        <v>8.5626422510732816</v>
      </c>
      <c r="E153" s="78"/>
      <c r="F153" s="78"/>
      <c r="G153" s="65"/>
    </row>
    <row r="154" spans="1:7" s="16" customFormat="1" ht="12" x14ac:dyDescent="0.2">
      <c r="A154" s="79" t="s">
        <v>74</v>
      </c>
      <c r="B154" s="67">
        <v>2435</v>
      </c>
      <c r="C154" s="66">
        <v>2675</v>
      </c>
      <c r="D154" s="98">
        <f>IFERROR(((B154/C154)-1)*100,IF(B154+C154&lt;&gt;0,100,0))</f>
        <v>-8.9719626168224273</v>
      </c>
      <c r="E154" s="78"/>
      <c r="F154" s="78"/>
      <c r="G154" s="65"/>
    </row>
    <row r="155" spans="1:7" s="28" customFormat="1" ht="12" x14ac:dyDescent="0.2">
      <c r="A155" s="81" t="s">
        <v>34</v>
      </c>
      <c r="B155" s="82">
        <f>SUM(B152:B154)</f>
        <v>1026909</v>
      </c>
      <c r="C155" s="82">
        <f>SUM(C152:C154)</f>
        <v>891069</v>
      </c>
      <c r="D155" s="98">
        <f>IFERROR(((B155/C155)-1)*100,IF(B155+C155&lt;&gt;0,100,0))</f>
        <v>15.244610686714498</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226052</v>
      </c>
      <c r="C158" s="66">
        <v>207681</v>
      </c>
      <c r="D158" s="98">
        <f>IFERROR(((B158/C158)-1)*100,IF(B158+C158&lt;&gt;0,100,0))</f>
        <v>8.8457778997597316</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226052</v>
      </c>
      <c r="C160" s="82">
        <f>SUM(C158:C159)</f>
        <v>207681</v>
      </c>
      <c r="D160" s="98">
        <f>IFERROR(((B160/C160)-1)*100,IF(B160+C160&lt;&gt;0,100,0))</f>
        <v>8.8457778997597316</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7298</v>
      </c>
      <c r="C168" s="113">
        <v>8701</v>
      </c>
      <c r="D168" s="111">
        <f>IFERROR(((B168/C168)-1)*100,IF(B168+C168&lt;&gt;0,100,0))</f>
        <v>-16.124583381220546</v>
      </c>
      <c r="E168" s="113">
        <v>372412</v>
      </c>
      <c r="F168" s="113">
        <v>328852</v>
      </c>
      <c r="G168" s="111">
        <f>IFERROR(((E168/F168)-1)*100,IF(E168+F168&lt;&gt;0,100,0))</f>
        <v>13.246080303601616</v>
      </c>
    </row>
    <row r="169" spans="1:7" x14ac:dyDescent="0.2">
      <c r="A169" s="101" t="s">
        <v>32</v>
      </c>
      <c r="B169" s="112">
        <v>41858</v>
      </c>
      <c r="C169" s="113">
        <v>47822</v>
      </c>
      <c r="D169" s="111">
        <f t="shared" ref="D169:D171" si="5">IFERROR(((B169/C169)-1)*100,IF(B169+C169&lt;&gt;0,100,0))</f>
        <v>-12.471247542971852</v>
      </c>
      <c r="E169" s="113">
        <v>2446625</v>
      </c>
      <c r="F169" s="113">
        <v>2461526</v>
      </c>
      <c r="G169" s="111">
        <f>IFERROR(((E169/F169)-1)*100,IF(E169+F169&lt;&gt;0,100,0))</f>
        <v>-0.60535618961571336</v>
      </c>
    </row>
    <row r="170" spans="1:7" x14ac:dyDescent="0.2">
      <c r="A170" s="101" t="s">
        <v>92</v>
      </c>
      <c r="B170" s="112">
        <v>13174257</v>
      </c>
      <c r="C170" s="113">
        <v>12709984</v>
      </c>
      <c r="D170" s="111">
        <f t="shared" si="5"/>
        <v>3.6528212781385072</v>
      </c>
      <c r="E170" s="113">
        <v>668499893</v>
      </c>
      <c r="F170" s="113">
        <v>615449155</v>
      </c>
      <c r="G170" s="111">
        <f>IFERROR(((E170/F170)-1)*100,IF(E170+F170&lt;&gt;0,100,0))</f>
        <v>8.6198409030231016</v>
      </c>
    </row>
    <row r="171" spans="1:7" x14ac:dyDescent="0.2">
      <c r="A171" s="101" t="s">
        <v>93</v>
      </c>
      <c r="B171" s="112">
        <v>152876</v>
      </c>
      <c r="C171" s="113">
        <v>141305</v>
      </c>
      <c r="D171" s="111">
        <f t="shared" si="5"/>
        <v>8.1886698984466211</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358</v>
      </c>
      <c r="C174" s="113">
        <v>303</v>
      </c>
      <c r="D174" s="111">
        <f t="shared" ref="D174:D177" si="6">IFERROR(((B174/C174)-1)*100,IF(B174+C174&lt;&gt;0,100,0))</f>
        <v>18.15181518151816</v>
      </c>
      <c r="E174" s="113">
        <v>16967</v>
      </c>
      <c r="F174" s="113">
        <v>22805</v>
      </c>
      <c r="G174" s="111">
        <f t="shared" ref="G174" si="7">IFERROR(((E174/F174)-1)*100,IF(E174+F174&lt;&gt;0,100,0))</f>
        <v>-25.599649199736895</v>
      </c>
    </row>
    <row r="175" spans="1:7" x14ac:dyDescent="0.2">
      <c r="A175" s="101" t="s">
        <v>32</v>
      </c>
      <c r="B175" s="112">
        <v>4771</v>
      </c>
      <c r="C175" s="113">
        <v>3898</v>
      </c>
      <c r="D175" s="111">
        <f t="shared" si="6"/>
        <v>22.396100564391986</v>
      </c>
      <c r="E175" s="113">
        <v>219904</v>
      </c>
      <c r="F175" s="113">
        <v>253689</v>
      </c>
      <c r="G175" s="111">
        <f t="shared" ref="G175" si="8">IFERROR(((E175/F175)-1)*100,IF(E175+F175&lt;&gt;0,100,0))</f>
        <v>-13.317487159474794</v>
      </c>
    </row>
    <row r="176" spans="1:7" x14ac:dyDescent="0.2">
      <c r="A176" s="101" t="s">
        <v>92</v>
      </c>
      <c r="B176" s="112">
        <v>60649</v>
      </c>
      <c r="C176" s="113">
        <v>43377</v>
      </c>
      <c r="D176" s="111">
        <f t="shared" si="6"/>
        <v>39.818336906655595</v>
      </c>
      <c r="E176" s="113">
        <v>2091284</v>
      </c>
      <c r="F176" s="113">
        <v>4194505</v>
      </c>
      <c r="G176" s="111">
        <f t="shared" ref="G176" si="9">IFERROR(((E176/F176)-1)*100,IF(E176+F176&lt;&gt;0,100,0))</f>
        <v>-50.142293309937649</v>
      </c>
    </row>
    <row r="177" spans="1:7" x14ac:dyDescent="0.2">
      <c r="A177" s="101" t="s">
        <v>93</v>
      </c>
      <c r="B177" s="112">
        <v>57412</v>
      </c>
      <c r="C177" s="113">
        <v>54382</v>
      </c>
      <c r="D177" s="111">
        <f t="shared" si="6"/>
        <v>5.5716965172299737</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2020-10-12T06:00:00+00:00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3FE47DBC-ABA9-4771-BA1D-945A816257F4}"/>
</file>

<file path=customXml/itemProps2.xml><?xml version="1.0" encoding="utf-8"?>
<ds:datastoreItem xmlns:ds="http://schemas.openxmlformats.org/officeDocument/2006/customXml" ds:itemID="{27CFB8D2-B3DC-40EB-9A5A-75ECEB989954}"/>
</file>

<file path=customXml/itemProps3.xml><?xml version="1.0" encoding="utf-8"?>
<ds:datastoreItem xmlns:ds="http://schemas.openxmlformats.org/officeDocument/2006/customXml" ds:itemID="{4BEBE011-4DB3-43D5-93F9-67ADC3321C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2020-10-12T06:26:49Z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