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<sst xmlns="http://schemas.openxmlformats.org/spreadsheetml/2006/main" count="265" uniqueCount="100">
  <si>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</si>
  <si>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</si>
  <si>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</si>
  <si>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</si>
  <si>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</si>
  <si>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</si>
  <si>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</si>
  <si>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</si>
  <si>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</si>
  <si>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</si>
  <si>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</si>
  <si>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</si>
  <si>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</si>
  <si>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</si>
  <si>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</si>
  <si>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</si>
  <si>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</si>
  <si>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</si>
  <si>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</si>
  <si>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</si>
  <si>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</si>
  <si>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</si>
  <si>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</si>
  <si>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</si>
  <si>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</si>
  <si>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</si>
  <si>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</si>
  <si>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</si>
  <si>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</si>
  <si>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</si>
  <si>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</si>
  <si>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</si>
  <si>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</si>
  <si>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</si>
  <si>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</si>
  <si>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</si>
  <si>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</si>
  <si>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</si>
  <si>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</si>
  <si>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</si>
  <si>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</si>
  <si>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</si>
  <si>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</si>
  <si>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</si>
  <si>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</si>
  <si>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</si>
  <si>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</si>
  <si>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</si>
  <si>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</si>
  <si>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</si>
  <si>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</si>
  <si>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</si>
  <si>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</si>
  <si>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</si>
  <si>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</si>
  <si>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</si>
  <si>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</si>
  <si>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</si>
  <si>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</si>
  <si>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</si>
  <si>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</si>
  <si>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</si>
  <si>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</si>
  <si>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</si>
  <si>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</si>
  <si>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</si>
  <si>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</si>
  <si>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</si>
  <si>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</si>
  <si>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</si>
  <si>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</si>
  <si>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</si>
  <si>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</si>
  <si>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</si>
  <si>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</si>
  <si>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</si>
  <si>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</si>
  <si>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</si>
  <si>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</si>
  <si>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</si>
  <si>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</si>
  <si>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</si>
  <si>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</si>
  <si>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</si>
  <si>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</si>
  <si>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</si>
  <si>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</si>
  <si>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</si>
  <si>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</si>
  <si>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</si>
  <si>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</si>
  <si>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</si>
  <si>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</si>
  <si>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</si>
  <si>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</si>
  <si>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</si>
  <si>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</si>
  <si>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16 October 2020</t>
  </si>
  <si>
    <t>16.10.2020</t>
  </si>
  <si>
    <t>18.10.2019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</si>
</sst>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1383392</v>
      </c>
      <c r="C11" s="67">
        <v>1643573</v>
      </c>
      <c r="D11" s="98">
        <f>IFERROR(((B11/C11)-1)*100,IF(B11+C11&lt;&gt;0,100,0))</f>
        <v>-15.830206507407951</v>
      </c>
      <c r="E11" s="67">
        <v>75600239</v>
      </c>
      <c r="F11" s="67">
        <v>60358088</v>
      </c>
      <c r="G11" s="98">
        <f>IFERROR(((E11/F11)-1)*100,IF(E11+F11&lt;&gt;0,100,0))</f>
        <v>25.252872489930422</v>
      </c>
    </row>
    <row r="12" spans="1:7" s="16" customFormat="1" ht="12" x14ac:dyDescent="0.2">
      <c r="A12" s="64" t="s">
        <v>9</v>
      </c>
      <c r="B12" s="67">
        <v>1736707.547</v>
      </c>
      <c r="C12" s="67">
        <v>2000817.426</v>
      </c>
      <c r="D12" s="98">
        <f>IFERROR(((B12/C12)-1)*100,IF(B12+C12&lt;&gt;0,100,0))</f>
        <v>-13.200098897979107</v>
      </c>
      <c r="E12" s="67">
        <v>92425216.435000002</v>
      </c>
      <c r="F12" s="67">
        <v>63785178.156000003</v>
      </c>
      <c r="G12" s="98">
        <f>IFERROR(((E12/F12)-1)*100,IF(E12+F12&lt;&gt;0,100,0))</f>
        <v>44.900773356711163</v>
      </c>
    </row>
    <row r="13" spans="1:7" s="16" customFormat="1" ht="12" x14ac:dyDescent="0.2">
      <c r="A13" s="64" t="s">
        <v>10</v>
      </c>
      <c r="B13" s="67">
        <v>89283239.302255601</v>
      </c>
      <c r="C13" s="67">
        <v>103892506.71366</v>
      </c>
      <c r="D13" s="98">
        <f>IFERROR(((B13/C13)-1)*100,IF(B13+C13&lt;&gt;0,100,0))</f>
        <v>-14.061906747200991</v>
      </c>
      <c r="E13" s="67">
        <v>4663721543.9830904</v>
      </c>
      <c r="F13" s="67">
        <v>4098488019.8078499</v>
      </c>
      <c r="G13" s="98">
        <f>IFERROR(((E13/F13)-1)*100,IF(E13+F13&lt;&gt;0,100,0))</f>
        <v>13.791269400898255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352</v>
      </c>
      <c r="C16" s="67">
        <v>291</v>
      </c>
      <c r="D16" s="98">
        <f>IFERROR(((B16/C16)-1)*100,IF(B16+C16&lt;&gt;0,100,0))</f>
        <v>20.96219931271477</v>
      </c>
      <c r="E16" s="67">
        <v>12982</v>
      </c>
      <c r="F16" s="67">
        <v>11051</v>
      </c>
      <c r="G16" s="98">
        <f>IFERROR(((E16/F16)-1)*100,IF(E16+F16&lt;&gt;0,100,0))</f>
        <v>17.473531807076291</v>
      </c>
    </row>
    <row r="17" spans="1:7" s="16" customFormat="1" ht="12" x14ac:dyDescent="0.2">
      <c r="A17" s="64" t="s">
        <v>9</v>
      </c>
      <c r="B17" s="67">
        <v>159438.66699999999</v>
      </c>
      <c r="C17" s="67">
        <v>259608.15700000001</v>
      </c>
      <c r="D17" s="98">
        <f>IFERROR(((B17/C17)-1)*100,IF(B17+C17&lt;&gt;0,100,0))</f>
        <v>-38.584877747119485</v>
      </c>
      <c r="E17" s="67">
        <v>7400316.9330000002</v>
      </c>
      <c r="F17" s="67">
        <v>5487881.7539999997</v>
      </c>
      <c r="G17" s="98">
        <f>IFERROR(((E17/F17)-1)*100,IF(E17+F17&lt;&gt;0,100,0))</f>
        <v>34.848330644261182</v>
      </c>
    </row>
    <row r="18" spans="1:7" s="16" customFormat="1" ht="12" x14ac:dyDescent="0.2">
      <c r="A18" s="64" t="s">
        <v>10</v>
      </c>
      <c r="B18" s="67">
        <v>10079189.8203506</v>
      </c>
      <c r="C18" s="67">
        <v>5984275.3324400401</v>
      </c>
      <c r="D18" s="98">
        <f>IFERROR(((B18/C18)-1)*100,IF(B18+C18&lt;&gt;0,100,0))</f>
        <v>68.427909152383393</v>
      </c>
      <c r="E18" s="67">
        <v>265079336.94305301</v>
      </c>
      <c r="F18" s="67">
        <v>194957501.56864199</v>
      </c>
      <c r="G18" s="98">
        <f>IFERROR(((E18/F18)-1)*100,IF(E18+F18&lt;&gt;0,100,0))</f>
        <v>35.967754413246844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11821418.8225</v>
      </c>
      <c r="C24" s="66">
        <v>16176744.03613</v>
      </c>
      <c r="D24" s="65">
        <f>B24-C24</f>
        <v>-4355325.2136300001</v>
      </c>
      <c r="E24" s="67">
        <v>742281400.42300999</v>
      </c>
      <c r="F24" s="67">
        <v>725887767.5474</v>
      </c>
      <c r="G24" s="65">
        <f>E24-F24</f>
        <v>16393632.875609994</v>
      </c>
    </row>
    <row r="25" spans="1:7" s="16" customFormat="1" ht="12" x14ac:dyDescent="0.2">
      <c r="A25" s="68" t="s">
        <v>15</v>
      </c>
      <c r="B25" s="66">
        <v>14256482.48384</v>
      </c>
      <c r="C25" s="66">
        <v>17467262.39855</v>
      </c>
      <c r="D25" s="65">
        <f>B25-C25</f>
        <v>-3210779.9147100002</v>
      </c>
      <c r="E25" s="67">
        <v>855041805.73587</v>
      </c>
      <c r="F25" s="67">
        <v>812737598.01995003</v>
      </c>
      <c r="G25" s="65">
        <f>E25-F25</f>
        <v>42304207.715919971</v>
      </c>
    </row>
    <row r="26" spans="1:7" s="28" customFormat="1" ht="12" x14ac:dyDescent="0.2">
      <c r="A26" s="69" t="s">
        <v>16</v>
      </c>
      <c r="B26" s="70">
        <f>B24-B25</f>
        <v>-2435063.6613400001</v>
      </c>
      <c r="C26" s="70">
        <f>C24-C25</f>
        <v>-1290518.3624200001</v>
      </c>
      <c r="D26" s="70"/>
      <c r="E26" s="70">
        <f>E24-E25</f>
        <v>-112760405.31286001</v>
      </c>
      <c r="F26" s="70">
        <f>F24-F25</f>
        <v>-86849830.472550035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55047.263705060002</v>
      </c>
      <c r="C33" s="126">
        <v>55722.787024589998</v>
      </c>
      <c r="D33" s="98">
        <f t="shared" ref="D33:D42" si="0">IFERROR(((B33/C33)-1)*100,IF(B33+C33&lt;&gt;0,100,0))</f>
        <v>-1.2122927721326837</v>
      </c>
      <c r="E33" s="64"/>
      <c r="F33" s="126">
        <v>55767.18</v>
      </c>
      <c r="G33" s="126">
        <v>54359.64</v>
      </c>
    </row>
    <row r="34" spans="1:7" s="16" customFormat="1" ht="12" x14ac:dyDescent="0.2">
      <c r="A34" s="64" t="s">
        <v>23</v>
      </c>
      <c r="B34" s="126">
        <v>57422.263485479998</v>
      </c>
      <c r="C34" s="126">
        <v>72847.858018319996</v>
      </c>
      <c r="D34" s="98">
        <f t="shared" si="0"/>
        <v>-21.175083183586153</v>
      </c>
      <c r="E34" s="64"/>
      <c r="F34" s="126">
        <v>58848.52</v>
      </c>
      <c r="G34" s="126">
        <v>56927.42</v>
      </c>
    </row>
    <row r="35" spans="1:7" s="16" customFormat="1" ht="12" x14ac:dyDescent="0.2">
      <c r="A35" s="64" t="s">
        <v>24</v>
      </c>
      <c r="B35" s="126">
        <v>38650.202215110003</v>
      </c>
      <c r="C35" s="126">
        <v>46657.959322520001</v>
      </c>
      <c r="D35" s="98">
        <f t="shared" si="0"/>
        <v>-17.162681831103921</v>
      </c>
      <c r="E35" s="64"/>
      <c r="F35" s="126">
        <v>38791.03</v>
      </c>
      <c r="G35" s="126">
        <v>37970.839999999997</v>
      </c>
    </row>
    <row r="36" spans="1:7" s="16" customFormat="1" ht="12" x14ac:dyDescent="0.2">
      <c r="A36" s="64" t="s">
        <v>25</v>
      </c>
      <c r="B36" s="126">
        <v>50697.690946920004</v>
      </c>
      <c r="C36" s="126">
        <v>49510.903828609997</v>
      </c>
      <c r="D36" s="98">
        <f t="shared" si="0"/>
        <v>2.3970217195352861</v>
      </c>
      <c r="E36" s="64"/>
      <c r="F36" s="126">
        <v>51357.47</v>
      </c>
      <c r="G36" s="126">
        <v>50041.85</v>
      </c>
    </row>
    <row r="37" spans="1:7" s="16" customFormat="1" ht="12" x14ac:dyDescent="0.2">
      <c r="A37" s="64" t="s">
        <v>79</v>
      </c>
      <c r="B37" s="126">
        <v>54169.449232109997</v>
      </c>
      <c r="C37" s="126">
        <v>44207.550897089997</v>
      </c>
      <c r="D37" s="98">
        <f t="shared" si="0"/>
        <v>22.534381871120001</v>
      </c>
      <c r="E37" s="64"/>
      <c r="F37" s="126">
        <v>55289.5</v>
      </c>
      <c r="G37" s="126">
        <v>53575.33</v>
      </c>
    </row>
    <row r="38" spans="1:7" s="16" customFormat="1" ht="12" x14ac:dyDescent="0.2">
      <c r="A38" s="64" t="s">
        <v>26</v>
      </c>
      <c r="B38" s="126">
        <v>75222.10144441</v>
      </c>
      <c r="C38" s="126">
        <v>69810.93209663</v>
      </c>
      <c r="D38" s="98">
        <f t="shared" si="0"/>
        <v>7.7511776240002606</v>
      </c>
      <c r="E38" s="64"/>
      <c r="F38" s="126">
        <v>75991.259999999995</v>
      </c>
      <c r="G38" s="126">
        <v>73754.289999999994</v>
      </c>
    </row>
    <row r="39" spans="1:7" s="16" customFormat="1" ht="12" x14ac:dyDescent="0.2">
      <c r="A39" s="64" t="s">
        <v>27</v>
      </c>
      <c r="B39" s="126">
        <v>9677.6274971000003</v>
      </c>
      <c r="C39" s="126">
        <v>16038.81728058</v>
      </c>
      <c r="D39" s="98">
        <f t="shared" si="0"/>
        <v>-39.661214865152225</v>
      </c>
      <c r="E39" s="64"/>
      <c r="F39" s="126">
        <v>10113.1</v>
      </c>
      <c r="G39" s="126">
        <v>9588.7900000000009</v>
      </c>
    </row>
    <row r="40" spans="1:7" s="16" customFormat="1" ht="12" x14ac:dyDescent="0.2">
      <c r="A40" s="64" t="s">
        <v>28</v>
      </c>
      <c r="B40" s="126">
        <v>69843.328229000006</v>
      </c>
      <c r="C40" s="126">
        <v>74589.037439170002</v>
      </c>
      <c r="D40" s="98">
        <f t="shared" si="0"/>
        <v>-6.3624754697234049</v>
      </c>
      <c r="E40" s="64"/>
      <c r="F40" s="126">
        <v>70586.95</v>
      </c>
      <c r="G40" s="126">
        <v>68605.95</v>
      </c>
    </row>
    <row r="41" spans="1:7" s="16" customFormat="1" ht="12" x14ac:dyDescent="0.2">
      <c r="A41" s="64" t="s">
        <v>29</v>
      </c>
      <c r="B41" s="126">
        <v>5236.5294043599997</v>
      </c>
      <c r="C41" s="126">
        <v>2493.2219665799998</v>
      </c>
      <c r="D41" s="98">
        <f t="shared" si="0"/>
        <v>110.03061398271919</v>
      </c>
      <c r="E41" s="64"/>
      <c r="F41" s="126">
        <v>5518.76</v>
      </c>
      <c r="G41" s="126">
        <v>5219.62</v>
      </c>
    </row>
    <row r="42" spans="1:7" s="16" customFormat="1" ht="12" x14ac:dyDescent="0.2">
      <c r="A42" s="64" t="s">
        <v>78</v>
      </c>
      <c r="B42" s="126">
        <v>864.40396447000001</v>
      </c>
      <c r="C42" s="126">
        <v>822.71911513999999</v>
      </c>
      <c r="D42" s="98">
        <f t="shared" si="0"/>
        <v>5.0667170074086165</v>
      </c>
      <c r="E42" s="64"/>
      <c r="F42" s="126">
        <v>877.8</v>
      </c>
      <c r="G42" s="126">
        <v>841.47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16720.226193187998</v>
      </c>
      <c r="D48" s="72"/>
      <c r="E48" s="127">
        <v>17365.767395167699</v>
      </c>
      <c r="F48" s="72"/>
      <c r="G48" s="98">
        <f>IFERROR(((C48/E48)-1)*100,IF(C48+E48&lt;&gt;0,100,0))</f>
        <v>-3.717320330798235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4690</v>
      </c>
      <c r="D54" s="75"/>
      <c r="E54" s="128">
        <v>620406</v>
      </c>
      <c r="F54" s="128">
        <v>71511950.799999997</v>
      </c>
      <c r="G54" s="128">
        <v>10164679.199999999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4989</v>
      </c>
      <c r="C68" s="66">
        <v>4556</v>
      </c>
      <c r="D68" s="98">
        <f>IFERROR(((B68/C68)-1)*100,IF(B68+C68&lt;&gt;0,100,0))</f>
        <v>9.5039508340649661</v>
      </c>
      <c r="E68" s="66">
        <v>277056</v>
      </c>
      <c r="F68" s="66">
        <v>234751</v>
      </c>
      <c r="G68" s="98">
        <f>IFERROR(((E68/F68)-1)*100,IF(E68+F68&lt;&gt;0,100,0))</f>
        <v>18.021222486805179</v>
      </c>
    </row>
    <row r="69" spans="1:7" s="16" customFormat="1" ht="12" x14ac:dyDescent="0.2">
      <c r="A69" s="79" t="s">
        <v>54</v>
      </c>
      <c r="B69" s="67">
        <v>147559735.736</v>
      </c>
      <c r="C69" s="66">
        <v>176844542.50299999</v>
      </c>
      <c r="D69" s="98">
        <f>IFERROR(((B69/C69)-1)*100,IF(B69+C69&lt;&gt;0,100,0))</f>
        <v>-16.559632744393681</v>
      </c>
      <c r="E69" s="66">
        <v>9065350729.2950001</v>
      </c>
      <c r="F69" s="66">
        <v>8097789742.0050001</v>
      </c>
      <c r="G69" s="98">
        <f>IFERROR(((E69/F69)-1)*100,IF(E69+F69&lt;&gt;0,100,0))</f>
        <v>11.948457765840104</v>
      </c>
    </row>
    <row r="70" spans="1:7" s="62" customFormat="1" ht="12" x14ac:dyDescent="0.2">
      <c r="A70" s="79" t="s">
        <v>55</v>
      </c>
      <c r="B70" s="67">
        <v>141981353.06408</v>
      </c>
      <c r="C70" s="66">
        <v>174440488.49959001</v>
      </c>
      <c r="D70" s="98">
        <f>IFERROR(((B70/C70)-1)*100,IF(B70+C70&lt;&gt;0,100,0))</f>
        <v>-18.607569673015622</v>
      </c>
      <c r="E70" s="66">
        <v>8732017295.9635696</v>
      </c>
      <c r="F70" s="66">
        <v>8144012901.4051504</v>
      </c>
      <c r="G70" s="98">
        <f>IFERROR(((E70/F70)-1)*100,IF(E70+F70&lt;&gt;0,100,0))</f>
        <v>7.2200818156484825</v>
      </c>
    </row>
    <row r="71" spans="1:7" s="16" customFormat="1" ht="12" x14ac:dyDescent="0.2">
      <c r="A71" s="79" t="s">
        <v>94</v>
      </c>
      <c r="B71" s="98">
        <f>IFERROR(B69/B68/1000,)</f>
        <v>29.577016583684106</v>
      </c>
      <c r="C71" s="98">
        <f>IFERROR(C69/C68/1000,)</f>
        <v>38.815746818042143</v>
      </c>
      <c r="D71" s="98">
        <f>IFERROR(((B71/C71)-1)*100,IF(B71+C71&lt;&gt;0,100,0))</f>
        <v>-23.801500658139428</v>
      </c>
      <c r="E71" s="98">
        <f>IFERROR(E69/E68/1000,)</f>
        <v>32.720283008832148</v>
      </c>
      <c r="F71" s="98">
        <f>IFERROR(F69/F68/1000,)</f>
        <v>34.495230018210783</v>
      </c>
      <c r="G71" s="98">
        <f>IFERROR(((E71/F71)-1)*100,IF(E71+F71&lt;&gt;0,100,0))</f>
        <v>-5.1454853567916565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2094</v>
      </c>
      <c r="C74" s="66">
        <v>3918</v>
      </c>
      <c r="D74" s="98">
        <f>IFERROR(((B74/C74)-1)*100,IF(B74+C74&lt;&gt;0,100,0))</f>
        <v>-46.554364471669217</v>
      </c>
      <c r="E74" s="66">
        <v>119913</v>
      </c>
      <c r="F74" s="66">
        <v>145498</v>
      </c>
      <c r="G74" s="98">
        <f>IFERROR(((E74/F74)-1)*100,IF(E74+F74&lt;&gt;0,100,0))</f>
        <v>-17.5844341502976</v>
      </c>
    </row>
    <row r="75" spans="1:7" s="16" customFormat="1" ht="12" x14ac:dyDescent="0.2">
      <c r="A75" s="79" t="s">
        <v>54</v>
      </c>
      <c r="B75" s="67">
        <v>397251521.45599997</v>
      </c>
      <c r="C75" s="66">
        <v>495193368</v>
      </c>
      <c r="D75" s="98">
        <f>IFERROR(((B75/C75)-1)*100,IF(B75+C75&lt;&gt;0,100,0))</f>
        <v>-19.778505301791526</v>
      </c>
      <c r="E75" s="66">
        <v>17780011435.112</v>
      </c>
      <c r="F75" s="66">
        <v>21280703484.771</v>
      </c>
      <c r="G75" s="98">
        <f>IFERROR(((E75/F75)-1)*100,IF(E75+F75&lt;&gt;0,100,0))</f>
        <v>-16.450076719334884</v>
      </c>
    </row>
    <row r="76" spans="1:7" s="16" customFormat="1" ht="12" x14ac:dyDescent="0.2">
      <c r="A76" s="79" t="s">
        <v>55</v>
      </c>
      <c r="B76" s="67">
        <v>368892368.66299999</v>
      </c>
      <c r="C76" s="66">
        <v>499156260.78534001</v>
      </c>
      <c r="D76" s="98">
        <f>IFERROR(((B76/C76)-1)*100,IF(B76+C76&lt;&gt;0,100,0))</f>
        <v>-26.096816238945152</v>
      </c>
      <c r="E76" s="66">
        <v>17265057784.054199</v>
      </c>
      <c r="F76" s="66">
        <v>21007868935.4809</v>
      </c>
      <c r="G76" s="98">
        <f>IFERROR(((E76/F76)-1)*100,IF(E76+F76&lt;&gt;0,100,0))</f>
        <v>-17.816234302115909</v>
      </c>
    </row>
    <row r="77" spans="1:7" s="16" customFormat="1" ht="12" x14ac:dyDescent="0.2">
      <c r="A77" s="79" t="s">
        <v>94</v>
      </c>
      <c r="B77" s="98">
        <f>IFERROR(B75/B74/1000,)</f>
        <v>189.709418078319</v>
      </c>
      <c r="C77" s="98">
        <f>IFERROR(C75/C74/1000,)</f>
        <v>126.38932312404287</v>
      </c>
      <c r="D77" s="98">
        <f>IFERROR(((B77/C77)-1)*100,IF(B77+C77&lt;&gt;0,100,0))</f>
        <v>50.099243661690942</v>
      </c>
      <c r="E77" s="98">
        <f>IFERROR(E75/E74/1000,)</f>
        <v>148.27426079834547</v>
      </c>
      <c r="F77" s="98">
        <f>IFERROR(F75/F74/1000,)</f>
        <v>146.26114094194421</v>
      </c>
      <c r="G77" s="98">
        <f>IFERROR(((E77/F77)-1)*100,IF(E77+F77&lt;&gt;0,100,0))</f>
        <v>1.3763873599210719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152</v>
      </c>
      <c r="C80" s="66">
        <v>195</v>
      </c>
      <c r="D80" s="98">
        <f>IFERROR(((B80/C80)-1)*100,IF(B80+C80&lt;&gt;0,100,0))</f>
        <v>-22.051282051282051</v>
      </c>
      <c r="E80" s="66">
        <v>9206</v>
      </c>
      <c r="F80" s="66">
        <v>7567</v>
      </c>
      <c r="G80" s="98">
        <f>IFERROR(((E80/F80)-1)*100,IF(E80+F80&lt;&gt;0,100,0))</f>
        <v>21.659838773622297</v>
      </c>
    </row>
    <row r="81" spans="1:7" s="16" customFormat="1" ht="12" x14ac:dyDescent="0.2">
      <c r="A81" s="79" t="s">
        <v>54</v>
      </c>
      <c r="B81" s="67">
        <v>11922750.756999999</v>
      </c>
      <c r="C81" s="66">
        <v>12430037.676000001</v>
      </c>
      <c r="D81" s="98">
        <f>IFERROR(((B81/C81)-1)*100,IF(B81+C81&lt;&gt;0,100,0))</f>
        <v>-4.0811374206811468</v>
      </c>
      <c r="E81" s="66">
        <v>784312482.44599998</v>
      </c>
      <c r="F81" s="66">
        <v>579322725.375</v>
      </c>
      <c r="G81" s="98">
        <f>IFERROR(((E81/F81)-1)*100,IF(E81+F81&lt;&gt;0,100,0))</f>
        <v>35.38438043118515</v>
      </c>
    </row>
    <row r="82" spans="1:7" s="16" customFormat="1" ht="12" x14ac:dyDescent="0.2">
      <c r="A82" s="79" t="s">
        <v>55</v>
      </c>
      <c r="B82" s="67">
        <v>5056620.2979300497</v>
      </c>
      <c r="C82" s="66">
        <v>3265632.8168196999</v>
      </c>
      <c r="D82" s="98">
        <f>IFERROR(((B82/C82)-1)*100,IF(B82+C82&lt;&gt;0,100,0))</f>
        <v>54.843504508095229</v>
      </c>
      <c r="E82" s="66">
        <v>268334950.42487901</v>
      </c>
      <c r="F82" s="66">
        <v>185331645.29506999</v>
      </c>
      <c r="G82" s="98">
        <f>IFERROR(((E82/F82)-1)*100,IF(E82+F82&lt;&gt;0,100,0))</f>
        <v>44.786363924875275</v>
      </c>
    </row>
    <row r="83" spans="1:7" s="32" customFormat="1" x14ac:dyDescent="0.2">
      <c r="A83" s="79" t="s">
        <v>94</v>
      </c>
      <c r="B83" s="98">
        <f>IFERROR(B81/B80/1000,)</f>
        <v>78.439149717105266</v>
      </c>
      <c r="C83" s="98">
        <f>IFERROR(C81/C80/1000,)</f>
        <v>63.743782953846157</v>
      </c>
      <c r="D83" s="98">
        <f>IFERROR(((B83/C83)-1)*100,IF(B83+C83&lt;&gt;0,100,0))</f>
        <v>23.053803966889319</v>
      </c>
      <c r="E83" s="98">
        <f>IFERROR(E81/E80/1000,)</f>
        <v>85.195794313056695</v>
      </c>
      <c r="F83" s="98">
        <f>IFERROR(F81/F80/1000,)</f>
        <v>76.55910207149465</v>
      </c>
      <c r="G83" s="98">
        <f>IFERROR(((E83/F83)-1)*100,IF(E83+F83&lt;&gt;0,100,0))</f>
        <v>11.281078288374747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7235</v>
      </c>
      <c r="C86" s="64">
        <f>C68+C74+C80</f>
        <v>8669</v>
      </c>
      <c r="D86" s="98">
        <f>IFERROR(((B86/C86)-1)*100,IF(B86+C86&lt;&gt;0,100,0))</f>
        <v>-16.541700311454612</v>
      </c>
      <c r="E86" s="64">
        <f>E68+E74+E80</f>
        <v>406175</v>
      </c>
      <c r="F86" s="64">
        <f>F68+F74+F80</f>
        <v>387816</v>
      </c>
      <c r="G86" s="98">
        <f>IFERROR(((E86/F86)-1)*100,IF(E86+F86&lt;&gt;0,100,0))</f>
        <v>4.7339459950079377</v>
      </c>
    </row>
    <row r="87" spans="1:7" s="62" customFormat="1" ht="12" x14ac:dyDescent="0.2">
      <c r="A87" s="79" t="s">
        <v>54</v>
      </c>
      <c r="B87" s="64">
        <f t="shared" ref="B87:C87" si="1">B69+B75+B81</f>
        <v>556734007.94899988</v>
      </c>
      <c r="C87" s="64">
        <f t="shared" si="1"/>
        <v>684467948.17900002</v>
      </c>
      <c r="D87" s="98">
        <f>IFERROR(((B87/C87)-1)*100,IF(B87+C87&lt;&gt;0,100,0))</f>
        <v>-18.661785488981806</v>
      </c>
      <c r="E87" s="64">
        <f t="shared" ref="E87:F87" si="2">E69+E75+E81</f>
        <v>27629674646.852997</v>
      </c>
      <c r="F87" s="64">
        <f t="shared" si="2"/>
        <v>29957815952.151001</v>
      </c>
      <c r="G87" s="98">
        <f>IFERROR(((E87/F87)-1)*100,IF(E87+F87&lt;&gt;0,100,0))</f>
        <v>-7.7713986527473855</v>
      </c>
    </row>
    <row r="88" spans="1:7" s="62" customFormat="1" ht="12" x14ac:dyDescent="0.2">
      <c r="A88" s="79" t="s">
        <v>55</v>
      </c>
      <c r="B88" s="64">
        <f t="shared" ref="B88:C88" si="3">B70+B76+B82</f>
        <v>515930342.02501005</v>
      </c>
      <c r="C88" s="64">
        <f t="shared" si="3"/>
        <v>676862382.10174966</v>
      </c>
      <c r="D88" s="98">
        <f>IFERROR(((B88/C88)-1)*100,IF(B88+C88&lt;&gt;0,100,0))</f>
        <v>-23.776183214233846</v>
      </c>
      <c r="E88" s="64">
        <f t="shared" ref="E88:F88" si="4">E70+E76+E82</f>
        <v>26265410030.442646</v>
      </c>
      <c r="F88" s="64">
        <f t="shared" si="4"/>
        <v>29337213482.181122</v>
      </c>
      <c r="G88" s="98">
        <f>IFERROR(((E88/F88)-1)*100,IF(E88+F88&lt;&gt;0,100,0))</f>
        <v>-10.470672184337593</v>
      </c>
    </row>
    <row r="89" spans="1:7" s="63" customFormat="1" x14ac:dyDescent="0.2">
      <c r="A89" s="79" t="s">
        <v>95</v>
      </c>
      <c r="B89" s="98">
        <f>IFERROR((B75/B87)*100,IF(B75+B87&lt;&gt;0,100,0))</f>
        <v>71.353916912578924</v>
      </c>
      <c r="C89" s="98">
        <f>IFERROR((C75/C87)*100,IF(C75+C87&lt;&gt;0,100,0))</f>
        <v>72.34719599616642</v>
      </c>
      <c r="D89" s="98">
        <f>IFERROR(((B89/C89)-1)*100,IF(B89+C89&lt;&gt;0,100,0))</f>
        <v>-1.3729337673848874</v>
      </c>
      <c r="E89" s="98">
        <f>IFERROR((E75/E87)*100,IF(E75+E87&lt;&gt;0,100,0))</f>
        <v>64.351142973509951</v>
      </c>
      <c r="F89" s="98">
        <f>IFERROR((F75/F87)*100,IF(F75+F87&lt;&gt;0,100,0))</f>
        <v>71.035563870079201</v>
      </c>
      <c r="G89" s="98">
        <f>IFERROR(((E89/F89)-1)*100,IF(E89+F89&lt;&gt;0,100,0))</f>
        <v>-9.4099638721735879</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14844519.192</v>
      </c>
      <c r="C95" s="129">
        <v>25939536.048</v>
      </c>
      <c r="D95" s="65">
        <f>B95-C95</f>
        <v>-11095016.856000001</v>
      </c>
      <c r="E95" s="129">
        <v>1100733006.654</v>
      </c>
      <c r="F95" s="129">
        <v>1137919300.5769999</v>
      </c>
      <c r="G95" s="80">
        <f>E95-F95</f>
        <v>-37186293.922999859</v>
      </c>
    </row>
    <row r="96" spans="1:7" s="16" customFormat="1" ht="13.5" x14ac:dyDescent="0.2">
      <c r="A96" s="79" t="s">
        <v>88</v>
      </c>
      <c r="B96" s="66">
        <v>17248108.329999998</v>
      </c>
      <c r="C96" s="129">
        <v>21721833.153000001</v>
      </c>
      <c r="D96" s="65">
        <f>B96-C96</f>
        <v>-4473724.8230000027</v>
      </c>
      <c r="E96" s="129">
        <v>1177981313.6619999</v>
      </c>
      <c r="F96" s="129">
        <v>1168018816.9949999</v>
      </c>
      <c r="G96" s="80">
        <f>E96-F96</f>
        <v>9962496.6670000553</v>
      </c>
    </row>
    <row r="97" spans="1:7" s="28" customFormat="1" ht="12" x14ac:dyDescent="0.2">
      <c r="A97" s="81" t="s">
        <v>16</v>
      </c>
      <c r="B97" s="65">
        <f>B95-B96</f>
        <v>-2403589.1379999984</v>
      </c>
      <c r="C97" s="65">
        <f>C95-C96</f>
        <v>4217702.8949999996</v>
      </c>
      <c r="D97" s="82"/>
      <c r="E97" s="65">
        <f>E95-E96</f>
        <v>-77248307.007999897</v>
      </c>
      <c r="F97" s="82">
        <f>F95-F96</f>
        <v>-30099516.417999983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715.41736678482198</v>
      </c>
      <c r="C104" s="130">
        <v>693.89626198496296</v>
      </c>
      <c r="D104" s="98">
        <f>IFERROR(((B104/C104)-1)*100,IF(B104+C104&lt;&gt;0,100,0))</f>
        <v>3.1014873517686503</v>
      </c>
      <c r="E104" s="84"/>
      <c r="F104" s="131">
        <v>715.41736678482198</v>
      </c>
      <c r="G104" s="131">
        <v>711.97955092472898</v>
      </c>
    </row>
    <row r="105" spans="1:7" s="16" customFormat="1" ht="12" x14ac:dyDescent="0.2">
      <c r="A105" s="79" t="s">
        <v>50</v>
      </c>
      <c r="B105" s="131">
        <v>706.68775181134799</v>
      </c>
      <c r="C105" s="130">
        <v>686.73339084161103</v>
      </c>
      <c r="D105" s="98">
        <f>IFERROR(((B105/C105)-1)*100,IF(B105+C105&lt;&gt;0,100,0))</f>
        <v>2.9056925490811514</v>
      </c>
      <c r="E105" s="84"/>
      <c r="F105" s="131">
        <v>706.68775181134799</v>
      </c>
      <c r="G105" s="131">
        <v>703.37476174089602</v>
      </c>
    </row>
    <row r="106" spans="1:7" s="16" customFormat="1" ht="12" x14ac:dyDescent="0.2">
      <c r="A106" s="79" t="s">
        <v>51</v>
      </c>
      <c r="B106" s="131">
        <v>751.46829483174201</v>
      </c>
      <c r="C106" s="130">
        <v>721.80168286639298</v>
      </c>
      <c r="D106" s="98">
        <f>IFERROR(((B106/C106)-1)*100,IF(B106+C106&lt;&gt;0,100,0))</f>
        <v>4.1100779714918545</v>
      </c>
      <c r="E106" s="84"/>
      <c r="F106" s="131">
        <v>751.46829483174201</v>
      </c>
      <c r="G106" s="131">
        <v>747.29147940999599</v>
      </c>
    </row>
    <row r="107" spans="1:7" s="28" customFormat="1" ht="12" x14ac:dyDescent="0.2">
      <c r="A107" s="81" t="s">
        <v>52</v>
      </c>
      <c r="B107" s="85"/>
      <c r="C107" s="84"/>
      <c r="D107" s="86"/>
      <c r="E107" s="84"/>
      <c r="F107" s="71"/>
      <c r="G107" s="71"/>
    </row>
    <row r="108" spans="1:7" s="16" customFormat="1" ht="12" x14ac:dyDescent="0.2">
      <c r="A108" s="79" t="s">
        <v>56</v>
      </c>
      <c r="B108" s="131">
        <v>586.42948721582297</v>
      </c>
      <c r="C108" s="130">
        <v>522.64276301012296</v>
      </c>
      <c r="D108" s="98">
        <f>IFERROR(((B108/C108)-1)*100,IF(B108+C108&lt;&gt;0,100,0))</f>
        <v>12.204650809345384</v>
      </c>
      <c r="E108" s="84"/>
      <c r="F108" s="131">
        <v>586.42948721582297</v>
      </c>
      <c r="G108" s="131">
        <v>583.68179186257703</v>
      </c>
    </row>
    <row r="109" spans="1:7" s="16" customFormat="1" ht="12" x14ac:dyDescent="0.2">
      <c r="A109" s="79" t="s">
        <v>57</v>
      </c>
      <c r="B109" s="131">
        <v>762.15594302041097</v>
      </c>
      <c r="C109" s="130">
        <v>665.29638942675297</v>
      </c>
      <c r="D109" s="98">
        <f>IFERROR(((B109/C109)-1)*100,IF(B109+C109&lt;&gt;0,100,0))</f>
        <v>14.558857545749838</v>
      </c>
      <c r="E109" s="84"/>
      <c r="F109" s="131">
        <v>762.15594302041097</v>
      </c>
      <c r="G109" s="131">
        <v>758.82666294816704</v>
      </c>
    </row>
    <row r="110" spans="1:7" s="16" customFormat="1" ht="12" x14ac:dyDescent="0.2">
      <c r="A110" s="79" t="s">
        <v>59</v>
      </c>
      <c r="B110" s="131">
        <v>816.98636134535104</v>
      </c>
      <c r="C110" s="130">
        <v>773.52780989500695</v>
      </c>
      <c r="D110" s="98">
        <f>IFERROR(((B110/C110)-1)*100,IF(B110+C110&lt;&gt;0,100,0))</f>
        <v>5.6182274114026765</v>
      </c>
      <c r="E110" s="84"/>
      <c r="F110" s="131">
        <v>816.98636134535104</v>
      </c>
      <c r="G110" s="131">
        <v>811.81839767500799</v>
      </c>
    </row>
    <row r="111" spans="1:7" s="16" customFormat="1" ht="12" x14ac:dyDescent="0.2">
      <c r="A111" s="79" t="s">
        <v>58</v>
      </c>
      <c r="B111" s="131">
        <v>725.02008034067796</v>
      </c>
      <c r="C111" s="130">
        <v>751.76177474218798</v>
      </c>
      <c r="D111" s="98">
        <f>IFERROR(((B111/C111)-1)*100,IF(B111+C111&lt;&gt;0,100,0))</f>
        <v>-3.5572032657128494</v>
      </c>
      <c r="E111" s="84"/>
      <c r="F111" s="131">
        <v>725.02008034067796</v>
      </c>
      <c r="G111" s="131">
        <v>721.72701944686298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136</v>
      </c>
      <c r="C120" s="66">
        <v>214</v>
      </c>
      <c r="D120" s="98">
        <f>IFERROR(((B120/C120)-1)*100,IF(B120+C120&lt;&gt;0,100,0))</f>
        <v>-36.448598130841127</v>
      </c>
      <c r="E120" s="66">
        <v>11940</v>
      </c>
      <c r="F120" s="66">
        <v>9331</v>
      </c>
      <c r="G120" s="98">
        <f>IFERROR(((E120/F120)-1)*100,IF(E120+F120&lt;&gt;0,100,0))</f>
        <v>27.960561568963669</v>
      </c>
    </row>
    <row r="121" spans="1:7" s="16" customFormat="1" ht="12" x14ac:dyDescent="0.2">
      <c r="A121" s="79" t="s">
        <v>74</v>
      </c>
      <c r="B121" s="67">
        <v>5</v>
      </c>
      <c r="C121" s="66">
        <v>6</v>
      </c>
      <c r="D121" s="98">
        <f>IFERROR(((B121/C121)-1)*100,IF(B121+C121&lt;&gt;0,100,0))</f>
        <v>-16.666666666666664</v>
      </c>
      <c r="E121" s="66">
        <v>339</v>
      </c>
      <c r="F121" s="66">
        <v>351</v>
      </c>
      <c r="G121" s="98">
        <f>IFERROR(((E121/F121)-1)*100,IF(E121+F121&lt;&gt;0,100,0))</f>
        <v>-3.4188034188034178</v>
      </c>
    </row>
    <row r="122" spans="1:7" s="28" customFormat="1" ht="12" x14ac:dyDescent="0.2">
      <c r="A122" s="81" t="s">
        <v>34</v>
      </c>
      <c r="B122" s="82">
        <f>SUM(B119:B121)</f>
        <v>141</v>
      </c>
      <c r="C122" s="82">
        <f>SUM(C119:C121)</f>
        <v>220</v>
      </c>
      <c r="D122" s="98">
        <f>IFERROR(((B122/C122)-1)*100,IF(B122+C122&lt;&gt;0,100,0))</f>
        <v>-35.909090909090914</v>
      </c>
      <c r="E122" s="82">
        <f>SUM(E119:E121)</f>
        <v>12292</v>
      </c>
      <c r="F122" s="82">
        <f>SUM(F119:F121)</f>
        <v>9682</v>
      </c>
      <c r="G122" s="98">
        <f>IFERROR(((E122/F122)-1)*100,IF(E122+F122&lt;&gt;0,100,0))</f>
        <v>26.957240239619917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5</v>
      </c>
      <c r="C125" s="66">
        <v>35</v>
      </c>
      <c r="D125" s="98">
        <f>IFERROR(((B125/C125)-1)*100,IF(B125+C125&lt;&gt;0,100,0))</f>
        <v>-85.714285714285722</v>
      </c>
      <c r="E125" s="66">
        <v>1457</v>
      </c>
      <c r="F125" s="66">
        <v>1235</v>
      </c>
      <c r="G125" s="98">
        <f>IFERROR(((E125/F125)-1)*100,IF(E125+F125&lt;&gt;0,100,0))</f>
        <v>17.9757085020243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5</v>
      </c>
      <c r="C127" s="82">
        <f>SUM(C125:C126)</f>
        <v>35</v>
      </c>
      <c r="D127" s="98">
        <f>IFERROR(((B127/C127)-1)*100,IF(B127+C127&lt;&gt;0,100,0))</f>
        <v>-85.714285714285722</v>
      </c>
      <c r="E127" s="82">
        <f>SUM(E125:E126)</f>
        <v>1457</v>
      </c>
      <c r="F127" s="82">
        <f>SUM(F125:F126)</f>
        <v>1235</v>
      </c>
      <c r="G127" s="98">
        <f>IFERROR(((E127/F127)-1)*100,IF(E127+F127&lt;&gt;0,100,0))</f>
        <v>17.9757085020243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67311</v>
      </c>
      <c r="C131" s="66">
        <v>86645</v>
      </c>
      <c r="D131" s="98">
        <f>IFERROR(((B131/C131)-1)*100,IF(B131+C131&lt;&gt;0,100,0))</f>
        <v>-22.314040048473661</v>
      </c>
      <c r="E131" s="66">
        <v>9460386</v>
      </c>
      <c r="F131" s="66">
        <v>7907167</v>
      </c>
      <c r="G131" s="98">
        <f>IFERROR(((E131/F131)-1)*100,IF(E131+F131&lt;&gt;0,100,0))</f>
        <v>19.643179409262501</v>
      </c>
    </row>
    <row r="132" spans="1:7" s="16" customFormat="1" ht="12" x14ac:dyDescent="0.2">
      <c r="A132" s="79" t="s">
        <v>74</v>
      </c>
      <c r="B132" s="67">
        <v>1053</v>
      </c>
      <c r="C132" s="66">
        <v>430</v>
      </c>
      <c r="D132" s="98">
        <f>IFERROR(((B132/C132)-1)*100,IF(B132+C132&lt;&gt;0,100,0))</f>
        <v>144.88372093023253</v>
      </c>
      <c r="E132" s="66">
        <v>20045</v>
      </c>
      <c r="F132" s="66">
        <v>16560</v>
      </c>
      <c r="G132" s="98">
        <f>IFERROR(((E132/F132)-1)*100,IF(E132+F132&lt;&gt;0,100,0))</f>
        <v>21.044685990338174</v>
      </c>
    </row>
    <row r="133" spans="1:7" s="16" customFormat="1" ht="12" x14ac:dyDescent="0.2">
      <c r="A133" s="81" t="s">
        <v>34</v>
      </c>
      <c r="B133" s="82">
        <f>SUM(B130:B132)</f>
        <v>68364</v>
      </c>
      <c r="C133" s="82">
        <f>SUM(C130:C132)</f>
        <v>87075</v>
      </c>
      <c r="D133" s="98">
        <f>IFERROR(((B133/C133)-1)*100,IF(B133+C133&lt;&gt;0,100,0))</f>
        <v>-21.488372093023255</v>
      </c>
      <c r="E133" s="82">
        <f>SUM(E130:E132)</f>
        <v>9590516</v>
      </c>
      <c r="F133" s="82">
        <f>SUM(F130:F132)</f>
        <v>7923727</v>
      </c>
      <c r="G133" s="98">
        <f>IFERROR(((E133/F133)-1)*100,IF(E133+F133&lt;&gt;0,100,0))</f>
        <v>21.035416793132832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4000</v>
      </c>
      <c r="C136" s="66">
        <v>5660</v>
      </c>
      <c r="D136" s="98">
        <f>IFERROR(((B136/C136)-1)*100,)</f>
        <v>-29.328621908127207</v>
      </c>
      <c r="E136" s="66">
        <v>629701</v>
      </c>
      <c r="F136" s="66">
        <v>744485</v>
      </c>
      <c r="G136" s="98">
        <f>IFERROR(((E136/F136)-1)*100,)</f>
        <v>-15.417906337938303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4000</v>
      </c>
      <c r="C138" s="82">
        <f>SUM(C136:C137)</f>
        <v>5660</v>
      </c>
      <c r="D138" s="98">
        <f>IFERROR(((B138/C138)-1)*100,)</f>
        <v>-29.328621908127207</v>
      </c>
      <c r="E138" s="82">
        <f>SUM(E136:E137)</f>
        <v>629701</v>
      </c>
      <c r="F138" s="82">
        <f>SUM(F136:F137)</f>
        <v>744485</v>
      </c>
      <c r="G138" s="98">
        <f>IFERROR(((E138/F138)-1)*100,)</f>
        <v>-15.417906337938303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7886635.8557700003</v>
      </c>
      <c r="C142" s="66">
        <v>9841357.7742999997</v>
      </c>
      <c r="D142" s="98">
        <f>IFERROR(((B142/C142)-1)*100,IF(B142+C142&lt;&gt;0,100,0))</f>
        <v>-19.862319441679233</v>
      </c>
      <c r="E142" s="66">
        <v>877592480.71333003</v>
      </c>
      <c r="F142" s="66">
        <v>786132707.76738</v>
      </c>
      <c r="G142" s="98">
        <f>IFERROR(((E142/F142)-1)*100,IF(E142+F142&lt;&gt;0,100,0))</f>
        <v>11.634139127183275</v>
      </c>
    </row>
    <row r="143" spans="1:7" s="32" customFormat="1" x14ac:dyDescent="0.2">
      <c r="A143" s="79" t="s">
        <v>74</v>
      </c>
      <c r="B143" s="67">
        <v>6608386.2300000004</v>
      </c>
      <c r="C143" s="66">
        <v>2977574.85</v>
      </c>
      <c r="D143" s="98">
        <f>IFERROR(((B143/C143)-1)*100,IF(B143+C143&lt;&gt;0,100,0))</f>
        <v>121.93854270363684</v>
      </c>
      <c r="E143" s="66">
        <v>99291950.75</v>
      </c>
      <c r="F143" s="66">
        <v>90025085.090000004</v>
      </c>
      <c r="G143" s="98">
        <f>IFERROR(((E143/F143)-1)*100,IF(E143+F143&lt;&gt;0,100,0))</f>
        <v>10.293648321171499</v>
      </c>
    </row>
    <row r="144" spans="1:7" s="16" customFormat="1" ht="12" x14ac:dyDescent="0.2">
      <c r="A144" s="81" t="s">
        <v>34</v>
      </c>
      <c r="B144" s="82">
        <f>SUM(B141:B143)</f>
        <v>14495022.08577</v>
      </c>
      <c r="C144" s="82">
        <f>SUM(C141:C143)</f>
        <v>12818932.624299999</v>
      </c>
      <c r="D144" s="98">
        <f>IFERROR(((B144/C144)-1)*100,IF(B144+C144&lt;&gt;0,100,0))</f>
        <v>13.075109376054828</v>
      </c>
      <c r="E144" s="82">
        <f>SUM(E141:E143)</f>
        <v>979538864.98707998</v>
      </c>
      <c r="F144" s="82">
        <f>SUM(F141:F143)</f>
        <v>876157792.85738003</v>
      </c>
      <c r="G144" s="98">
        <f>IFERROR(((E144/F144)-1)*100,IF(E144+F144&lt;&gt;0,100,0))</f>
        <v>11.799366846073145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9795</v>
      </c>
      <c r="C147" s="66">
        <v>6843.7123899999997</v>
      </c>
      <c r="D147" s="98">
        <f>IFERROR(((B147/C147)-1)*100,IF(B147+C147&lt;&gt;0,100,0))</f>
        <v>43.124074213177167</v>
      </c>
      <c r="E147" s="66">
        <v>1187187.3769499999</v>
      </c>
      <c r="F147" s="66">
        <v>967724.49234999996</v>
      </c>
      <c r="G147" s="98">
        <f>IFERROR(((E147/F147)-1)*100,IF(E147+F147&lt;&gt;0,100,0))</f>
        <v>22.678240174231966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9795</v>
      </c>
      <c r="C149" s="82">
        <f>SUM(C147:C148)</f>
        <v>6843.7123899999997</v>
      </c>
      <c r="D149" s="98">
        <f>IFERROR(((B149/C149)-1)*100,IF(B149+C149&lt;&gt;0,100,0))</f>
        <v>43.124074213177167</v>
      </c>
      <c r="E149" s="82">
        <f>SUM(E147:E148)</f>
        <v>1187187.3769499999</v>
      </c>
      <c r="F149" s="82">
        <f>SUM(F147:F148)</f>
        <v>967724.49234999996</v>
      </c>
      <c r="G149" s="98">
        <f>IFERROR(((E149/F149)-1)*100,IF(E149+F149&lt;&gt;0,100,0))</f>
        <v>22.678240174231966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977098</v>
      </c>
      <c r="C153" s="66">
        <v>900099</v>
      </c>
      <c r="D153" s="98">
        <f>IFERROR(((B153/C153)-1)*100,IF(B153+C153&lt;&gt;0,100,0))</f>
        <v>8.554503449065054</v>
      </c>
      <c r="E153" s="78"/>
      <c r="F153" s="78"/>
      <c r="G153" s="65"/>
    </row>
    <row r="154" spans="1:7" s="16" customFormat="1" ht="12" x14ac:dyDescent="0.2">
      <c r="A154" s="79" t="s">
        <v>74</v>
      </c>
      <c r="B154" s="67">
        <v>2338</v>
      </c>
      <c r="C154" s="66">
        <v>2890</v>
      </c>
      <c r="D154" s="98">
        <f>IFERROR(((B154/C154)-1)*100,IF(B154+C154&lt;&gt;0,100,0))</f>
        <v>-19.100346020761251</v>
      </c>
      <c r="E154" s="78"/>
      <c r="F154" s="78"/>
      <c r="G154" s="65"/>
    </row>
    <row r="155" spans="1:7" s="28" customFormat="1" ht="12" x14ac:dyDescent="0.2">
      <c r="A155" s="81" t="s">
        <v>34</v>
      </c>
      <c r="B155" s="82">
        <f>SUM(B152:B154)</f>
        <v>1039446</v>
      </c>
      <c r="C155" s="82">
        <f>SUM(C152:C154)</f>
        <v>902989</v>
      </c>
      <c r="D155" s="98">
        <f>IFERROR(((B155/C155)-1)*100,IF(B155+C155&lt;&gt;0,100,0))</f>
        <v>15.111701249959864</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228552</v>
      </c>
      <c r="C158" s="66">
        <v>212821</v>
      </c>
      <c r="D158" s="98">
        <f>IFERROR(((B158/C158)-1)*100,IF(B158+C158&lt;&gt;0,100,0))</f>
        <v>7.3916577781327986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228552</v>
      </c>
      <c r="C160" s="82">
        <f>SUM(C158:C159)</f>
        <v>212821</v>
      </c>
      <c r="D160" s="98">
        <f>IFERROR(((B160/C160)-1)*100,IF(B160+C160&lt;&gt;0,100,0))</f>
        <v>7.3916577781327986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7227</v>
      </c>
      <c r="C168" s="113">
        <v>7694</v>
      </c>
      <c r="D168" s="111">
        <f>IFERROR(((B168/C168)-1)*100,IF(B168+C168&lt;&gt;0,100,0))</f>
        <v>-6.0696646737717685</v>
      </c>
      <c r="E168" s="113">
        <v>379639</v>
      </c>
      <c r="F168" s="113">
        <v>336546</v>
      </c>
      <c r="G168" s="111">
        <f>IFERROR(((E168/F168)-1)*100,IF(E168+F168&lt;&gt;0,100,0))</f>
        <v>12.804490322273931</v>
      </c>
    </row>
    <row r="169" spans="1:7" x14ac:dyDescent="0.2">
      <c r="A169" s="101" t="s">
        <v>32</v>
      </c>
      <c r="B169" s="112">
        <v>44040</v>
      </c>
      <c r="C169" s="113">
        <v>45078</v>
      </c>
      <c r="D169" s="111">
        <f t="shared" ref="D169:D171" si="5">IFERROR(((B169/C169)-1)*100,IF(B169+C169&lt;&gt;0,100,0))</f>
        <v>-2.3026753627046426</v>
      </c>
      <c r="E169" s="113">
        <v>2490665</v>
      </c>
      <c r="F169" s="113">
        <v>2506604</v>
      </c>
      <c r="G169" s="111">
        <f>IFERROR(((E169/F169)-1)*100,IF(E169+F169&lt;&gt;0,100,0))</f>
        <v>-0.63588025870859877</v>
      </c>
    </row>
    <row r="170" spans="1:7" x14ac:dyDescent="0.2">
      <c r="A170" s="101" t="s">
        <v>92</v>
      </c>
      <c r="B170" s="112">
        <v>14380546</v>
      </c>
      <c r="C170" s="113">
        <v>12024455</v>
      </c>
      <c r="D170" s="111">
        <f t="shared" si="5"/>
        <v>19.5941604006169</v>
      </c>
      <c r="E170" s="113">
        <v>682880439</v>
      </c>
      <c r="F170" s="113">
        <v>627473611</v>
      </c>
      <c r="G170" s="111">
        <f>IFERROR(((E170/F170)-1)*100,IF(E170+F170&lt;&gt;0,100,0))</f>
        <v>8.8301447309789829</v>
      </c>
    </row>
    <row r="171" spans="1:7" x14ac:dyDescent="0.2">
      <c r="A171" s="101" t="s">
        <v>93</v>
      </c>
      <c r="B171" s="112">
        <v>152790</v>
      </c>
      <c r="C171" s="113">
        <v>132639</v>
      </c>
      <c r="D171" s="111">
        <f t="shared" si="5"/>
        <v>15.192364236762934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548</v>
      </c>
      <c r="C174" s="113">
        <v>305</v>
      </c>
      <c r="D174" s="111">
        <f t="shared" ref="D174:D177" si="6">IFERROR(((B174/C174)-1)*100,IF(B174+C174&lt;&gt;0,100,0))</f>
        <v>79.672131147540995</v>
      </c>
      <c r="E174" s="113">
        <v>17515</v>
      </c>
      <c r="F174" s="113">
        <v>23110</v>
      </c>
      <c r="G174" s="111">
        <f t="shared" ref="G174" si="7">IFERROR(((E174/F174)-1)*100,IF(E174+F174&lt;&gt;0,100,0))</f>
        <v>-24.210298572046728</v>
      </c>
    </row>
    <row r="175" spans="1:7" x14ac:dyDescent="0.2">
      <c r="A175" s="101" t="s">
        <v>32</v>
      </c>
      <c r="B175" s="112">
        <v>6310</v>
      </c>
      <c r="C175" s="113">
        <v>4356</v>
      </c>
      <c r="D175" s="111">
        <f t="shared" si="6"/>
        <v>44.857667584940316</v>
      </c>
      <c r="E175" s="113">
        <v>226214</v>
      </c>
      <c r="F175" s="113">
        <v>258045</v>
      </c>
      <c r="G175" s="111">
        <f t="shared" ref="G175" si="8">IFERROR(((E175/F175)-1)*100,IF(E175+F175&lt;&gt;0,100,0))</f>
        <v>-12.335445368055964</v>
      </c>
    </row>
    <row r="176" spans="1:7" x14ac:dyDescent="0.2">
      <c r="A176" s="101" t="s">
        <v>92</v>
      </c>
      <c r="B176" s="112">
        <v>79822</v>
      </c>
      <c r="C176" s="113">
        <v>52169</v>
      </c>
      <c r="D176" s="111">
        <f t="shared" si="6"/>
        <v>53.006574785792338</v>
      </c>
      <c r="E176" s="113">
        <v>2171106</v>
      </c>
      <c r="F176" s="113">
        <v>4246675</v>
      </c>
      <c r="G176" s="111">
        <f t="shared" ref="G176" si="9">IFERROR(((E176/F176)-1)*100,IF(E176+F176&lt;&gt;0,100,0))</f>
        <v>-48.875155268533618</v>
      </c>
    </row>
    <row r="177" spans="1:7" x14ac:dyDescent="0.2">
      <c r="A177" s="101" t="s">
        <v>93</v>
      </c>
      <c r="B177" s="112">
        <v>59240</v>
      </c>
      <c r="C177" s="113">
        <v>56690</v>
      </c>
      <c r="D177" s="111">
        <f t="shared" si="6"/>
        <v>4.4981478214852766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2020-10-19T06:00:00+00:00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8E9E8CAE-2A8E-46E8-846D-5FBFEB07B2CE}"/>
</file>

<file path=customXml/itemProps2.xml><?xml version="1.0" encoding="utf-8"?>
<ds:datastoreItem xmlns:ds="http://schemas.openxmlformats.org/officeDocument/2006/customXml" ds:itemID="{2C2F3747-0CAE-4C05-8892-931DBF6DA4FF}"/>
</file>

<file path=customXml/itemProps3.xml><?xml version="1.0" encoding="utf-8"?>
<ds:datastoreItem xmlns:ds="http://schemas.openxmlformats.org/officeDocument/2006/customXml" ds:itemID="{0CE8B5C6-A237-44D7-899D-F3FFAE948F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2020-10-19T06:29:35Z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