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<sst xmlns="http://schemas.openxmlformats.org/spreadsheetml/2006/main" count="265" uniqueCount="100">
  <si>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</si>
  <si>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</si>
  <si>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</si>
  <si>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</si>
  <si>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</si>
  <si>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</si>
  <si>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</si>
  <si>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</si>
  <si>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</si>
  <si>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</si>
  <si>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</si>
  <si>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</si>
  <si>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</si>
  <si>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</si>
  <si>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</si>
  <si>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</si>
  <si>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</si>
  <si>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</si>
  <si>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</si>
  <si>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</si>
  <si>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</si>
  <si>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</si>
  <si>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</si>
  <si>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</si>
  <si>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</si>
  <si>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</si>
  <si>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</si>
  <si>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</si>
  <si>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</si>
  <si>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</si>
  <si>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</si>
  <si>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</si>
  <si>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</si>
  <si>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</si>
  <si>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</si>
  <si>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</si>
  <si>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</si>
  <si>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</si>
  <si>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</si>
  <si>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</si>
  <si>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</si>
  <si>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</si>
  <si>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</si>
  <si>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</si>
  <si>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</si>
  <si>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</si>
  <si>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</si>
  <si>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</si>
  <si>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</si>
  <si>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</si>
  <si>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</si>
  <si>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</si>
  <si>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</si>
  <si>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</si>
  <si>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</si>
  <si>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</si>
  <si>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</si>
  <si>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</si>
  <si>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</si>
  <si>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</si>
  <si>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</si>
  <si>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</si>
  <si>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</si>
  <si>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</si>
  <si>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</si>
  <si>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</si>
  <si>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</si>
  <si>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</si>
  <si>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</si>
  <si>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</si>
  <si>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</si>
  <si>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</si>
  <si>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</si>
  <si>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</si>
  <si>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</si>
  <si>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</si>
  <si>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</si>
  <si>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</si>
  <si>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</si>
  <si>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</si>
  <si>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</si>
  <si>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</si>
  <si>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</si>
  <si>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</si>
  <si>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</si>
  <si>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</si>
  <si>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</si>
  <si>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</si>
  <si>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</si>
  <si>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</si>
  <si>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</si>
  <si>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</si>
  <si>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</si>
  <si>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</si>
  <si>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</si>
  <si>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</si>
  <si>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</si>
  <si>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23 October 2020</t>
  </si>
  <si>
    <t>23.10.2020</t>
  </si>
  <si>
    <t>25.10.2019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</si>
</sst>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1587270</v>
      </c>
      <c r="C11" s="67">
        <v>1704288</v>
      </c>
      <c r="D11" s="98">
        <f>IFERROR(((B11/C11)-1)*100,IF(B11+C11&lt;&gt;0,100,0))</f>
        <v>-6.8660930546949768</v>
      </c>
      <c r="E11" s="67">
        <v>77187509</v>
      </c>
      <c r="F11" s="67">
        <v>62062376</v>
      </c>
      <c r="G11" s="98">
        <f>IFERROR(((E11/F11)-1)*100,IF(E11+F11&lt;&gt;0,100,0))</f>
        <v>24.370857151843484</v>
      </c>
    </row>
    <row r="12" spans="1:7" s="16" customFormat="1" ht="12" x14ac:dyDescent="0.2">
      <c r="A12" s="64" t="s">
        <v>9</v>
      </c>
      <c r="B12" s="67">
        <v>1887643.2520000001</v>
      </c>
      <c r="C12" s="67">
        <v>1451523.253</v>
      </c>
      <c r="D12" s="98">
        <f>IFERROR(((B12/C12)-1)*100,IF(B12+C12&lt;&gt;0,100,0))</f>
        <v>30.045677745680589</v>
      </c>
      <c r="E12" s="67">
        <v>94312859.687000006</v>
      </c>
      <c r="F12" s="67">
        <v>65236701.409000002</v>
      </c>
      <c r="G12" s="98">
        <f>IFERROR(((E12/F12)-1)*100,IF(E12+F12&lt;&gt;0,100,0))</f>
        <v>44.570245965852415</v>
      </c>
    </row>
    <row r="13" spans="1:7" s="16" customFormat="1" ht="12" x14ac:dyDescent="0.2">
      <c r="A13" s="64" t="s">
        <v>10</v>
      </c>
      <c r="B13" s="67">
        <v>101825417.648121</v>
      </c>
      <c r="C13" s="67">
        <v>103102021.290959</v>
      </c>
      <c r="D13" s="98">
        <f>IFERROR(((B13/C13)-1)*100,IF(B13+C13&lt;&gt;0,100,0))</f>
        <v>-1.2381945832423247</v>
      </c>
      <c r="E13" s="67">
        <v>4765546961.6312199</v>
      </c>
      <c r="F13" s="67">
        <v>4201590041.0988102</v>
      </c>
      <c r="G13" s="98">
        <f>IFERROR(((E13/F13)-1)*100,IF(E13+F13&lt;&gt;0,100,0))</f>
        <v>13.422464234157472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376</v>
      </c>
      <c r="C16" s="67">
        <v>333</v>
      </c>
      <c r="D16" s="98">
        <f>IFERROR(((B16/C16)-1)*100,IF(B16+C16&lt;&gt;0,100,0))</f>
        <v>12.912912912912923</v>
      </c>
      <c r="E16" s="67">
        <v>13358</v>
      </c>
      <c r="F16" s="67">
        <v>11384</v>
      </c>
      <c r="G16" s="98">
        <f>IFERROR(((E16/F16)-1)*100,IF(E16+F16&lt;&gt;0,100,0))</f>
        <v>17.340126493323972</v>
      </c>
    </row>
    <row r="17" spans="1:7" s="16" customFormat="1" ht="12" x14ac:dyDescent="0.2">
      <c r="A17" s="64" t="s">
        <v>9</v>
      </c>
      <c r="B17" s="67">
        <v>156205.15900000001</v>
      </c>
      <c r="C17" s="67">
        <v>102318.727</v>
      </c>
      <c r="D17" s="98">
        <f>IFERROR(((B17/C17)-1)*100,IF(B17+C17&lt;&gt;0,100,0))</f>
        <v>52.665268206474082</v>
      </c>
      <c r="E17" s="67">
        <v>7556522.0920000002</v>
      </c>
      <c r="F17" s="67">
        <v>5590200.4809999997</v>
      </c>
      <c r="G17" s="98">
        <f>IFERROR(((E17/F17)-1)*100,IF(E17+F17&lt;&gt;0,100,0))</f>
        <v>35.174438156254759</v>
      </c>
    </row>
    <row r="18" spans="1:7" s="16" customFormat="1" ht="12" x14ac:dyDescent="0.2">
      <c r="A18" s="64" t="s">
        <v>10</v>
      </c>
      <c r="B18" s="67">
        <v>11016652.3648763</v>
      </c>
      <c r="C18" s="67">
        <v>3197124.0700891502</v>
      </c>
      <c r="D18" s="98">
        <f>IFERROR(((B18/C18)-1)*100,IF(B18+C18&lt;&gt;0,100,0))</f>
        <v>244.58007019318165</v>
      </c>
      <c r="E18" s="67">
        <v>276095989.30792999</v>
      </c>
      <c r="F18" s="67">
        <v>198154625.638731</v>
      </c>
      <c r="G18" s="98">
        <f>IFERROR(((E18/F18)-1)*100,IF(E18+F18&lt;&gt;0,100,0))</f>
        <v>39.333607993234089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16308809.84447</v>
      </c>
      <c r="C24" s="66">
        <v>15325999.1447</v>
      </c>
      <c r="D24" s="65">
        <f>B24-C24</f>
        <v>982810.69976999983</v>
      </c>
      <c r="E24" s="67">
        <v>758658459.29612994</v>
      </c>
      <c r="F24" s="67">
        <v>741213766.69210005</v>
      </c>
      <c r="G24" s="65">
        <f>E24-F24</f>
        <v>17444692.604029894</v>
      </c>
    </row>
    <row r="25" spans="1:7" s="16" customFormat="1" ht="12" x14ac:dyDescent="0.2">
      <c r="A25" s="68" t="s">
        <v>15</v>
      </c>
      <c r="B25" s="66">
        <v>21355263.475419998</v>
      </c>
      <c r="C25" s="66">
        <v>19524113.548009999</v>
      </c>
      <c r="D25" s="65">
        <f>B25-C25</f>
        <v>1831149.9274099991</v>
      </c>
      <c r="E25" s="67">
        <v>876370945.08355999</v>
      </c>
      <c r="F25" s="67">
        <v>832261711.56796002</v>
      </c>
      <c r="G25" s="65">
        <f>E25-F25</f>
        <v>44109233.515599966</v>
      </c>
    </row>
    <row r="26" spans="1:7" s="28" customFormat="1" ht="12" x14ac:dyDescent="0.2">
      <c r="A26" s="69" t="s">
        <v>16</v>
      </c>
      <c r="B26" s="70">
        <f>B24-B25</f>
        <v>-5046453.6309499983</v>
      </c>
      <c r="C26" s="70">
        <f>C24-C25</f>
        <v>-4198114.403309999</v>
      </c>
      <c r="D26" s="70"/>
      <c r="E26" s="70">
        <f>E24-E25</f>
        <v>-117712485.78743005</v>
      </c>
      <c r="F26" s="70">
        <f>F24-F25</f>
        <v>-91047944.875859976</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55339.58117202</v>
      </c>
      <c r="C33" s="126">
        <v>55141.977935479998</v>
      </c>
      <c r="D33" s="98">
        <f t="shared" ref="D33:D42" si="0">IFERROR(((B33/C33)-1)*100,IF(B33+C33&lt;&gt;0,100,0))</f>
        <v>0.35835355193680751</v>
      </c>
      <c r="E33" s="64"/>
      <c r="F33" s="126">
        <v>55523.73</v>
      </c>
      <c r="G33" s="126">
        <v>54731.14</v>
      </c>
    </row>
    <row r="34" spans="1:7" s="16" customFormat="1" ht="12" x14ac:dyDescent="0.2">
      <c r="A34" s="64" t="s">
        <v>23</v>
      </c>
      <c r="B34" s="126">
        <v>61259.41809965</v>
      </c>
      <c r="C34" s="126">
        <v>73546.456952459994</v>
      </c>
      <c r="D34" s="98">
        <f t="shared" si="0"/>
        <v>-16.706500029977335</v>
      </c>
      <c r="E34" s="64"/>
      <c r="F34" s="126">
        <v>61268.480000000003</v>
      </c>
      <c r="G34" s="126">
        <v>57422.26</v>
      </c>
    </row>
    <row r="35" spans="1:7" s="16" customFormat="1" ht="12" x14ac:dyDescent="0.2">
      <c r="A35" s="64" t="s">
        <v>24</v>
      </c>
      <c r="B35" s="126">
        <v>39895.393481300001</v>
      </c>
      <c r="C35" s="126">
        <v>46879.422629929999</v>
      </c>
      <c r="D35" s="98">
        <f t="shared" si="0"/>
        <v>-14.897856579340784</v>
      </c>
      <c r="E35" s="64"/>
      <c r="F35" s="126">
        <v>39895.39</v>
      </c>
      <c r="G35" s="126">
        <v>38367.14</v>
      </c>
    </row>
    <row r="36" spans="1:7" s="16" customFormat="1" ht="12" x14ac:dyDescent="0.2">
      <c r="A36" s="64" t="s">
        <v>25</v>
      </c>
      <c r="B36" s="126">
        <v>50692.283153080003</v>
      </c>
      <c r="C36" s="126">
        <v>48858.473522139997</v>
      </c>
      <c r="D36" s="98">
        <f t="shared" si="0"/>
        <v>3.7533093008094598</v>
      </c>
      <c r="E36" s="64"/>
      <c r="F36" s="126">
        <v>51052.14</v>
      </c>
      <c r="G36" s="126">
        <v>50220.66</v>
      </c>
    </row>
    <row r="37" spans="1:7" s="16" customFormat="1" ht="12" x14ac:dyDescent="0.2">
      <c r="A37" s="64" t="s">
        <v>79</v>
      </c>
      <c r="B37" s="126">
        <v>52561.572295099999</v>
      </c>
      <c r="C37" s="126">
        <v>44852.953617070001</v>
      </c>
      <c r="D37" s="98">
        <f t="shared" si="0"/>
        <v>17.186423761168477</v>
      </c>
      <c r="E37" s="64"/>
      <c r="F37" s="126">
        <v>54688.85</v>
      </c>
      <c r="G37" s="126">
        <v>52491.34</v>
      </c>
    </row>
    <row r="38" spans="1:7" s="16" customFormat="1" ht="12" x14ac:dyDescent="0.2">
      <c r="A38" s="64" t="s">
        <v>26</v>
      </c>
      <c r="B38" s="126">
        <v>74905.695915389995</v>
      </c>
      <c r="C38" s="126">
        <v>67543.626350969993</v>
      </c>
      <c r="D38" s="98">
        <f t="shared" si="0"/>
        <v>10.899725054981847</v>
      </c>
      <c r="E38" s="64"/>
      <c r="F38" s="126">
        <v>75888.87</v>
      </c>
      <c r="G38" s="126">
        <v>73844.28</v>
      </c>
    </row>
    <row r="39" spans="1:7" s="16" customFormat="1" ht="12" x14ac:dyDescent="0.2">
      <c r="A39" s="64" t="s">
        <v>27</v>
      </c>
      <c r="B39" s="126">
        <v>10790.697727500001</v>
      </c>
      <c r="C39" s="126">
        <v>15941.792927050001</v>
      </c>
      <c r="D39" s="98">
        <f t="shared" si="0"/>
        <v>-32.31189379464108</v>
      </c>
      <c r="E39" s="64"/>
      <c r="F39" s="126">
        <v>10803.78</v>
      </c>
      <c r="G39" s="126">
        <v>9677.6299999999992</v>
      </c>
    </row>
    <row r="40" spans="1:7" s="16" customFormat="1" ht="12" x14ac:dyDescent="0.2">
      <c r="A40" s="64" t="s">
        <v>28</v>
      </c>
      <c r="B40" s="126">
        <v>71186.316168580001</v>
      </c>
      <c r="C40" s="126">
        <v>72687.297176849999</v>
      </c>
      <c r="D40" s="98">
        <f t="shared" si="0"/>
        <v>-2.0649839333247932</v>
      </c>
      <c r="E40" s="64"/>
      <c r="F40" s="126">
        <v>71353.78</v>
      </c>
      <c r="G40" s="126">
        <v>69446.83</v>
      </c>
    </row>
    <row r="41" spans="1:7" s="16" customFormat="1" ht="12" x14ac:dyDescent="0.2">
      <c r="A41" s="64" t="s">
        <v>29</v>
      </c>
      <c r="B41" s="126">
        <v>4734.4199163399999</v>
      </c>
      <c r="C41" s="126">
        <v>2618.2373312499999</v>
      </c>
      <c r="D41" s="98">
        <f t="shared" si="0"/>
        <v>80.824704461749121</v>
      </c>
      <c r="E41" s="64"/>
      <c r="F41" s="126">
        <v>5335.48</v>
      </c>
      <c r="G41" s="126">
        <v>4719.7700000000004</v>
      </c>
    </row>
    <row r="42" spans="1:7" s="16" customFormat="1" ht="12" x14ac:dyDescent="0.2">
      <c r="A42" s="64" t="s">
        <v>78</v>
      </c>
      <c r="B42" s="126">
        <v>875.65266595000003</v>
      </c>
      <c r="C42" s="126">
        <v>836.77706541999999</v>
      </c>
      <c r="D42" s="98">
        <f t="shared" si="0"/>
        <v>4.6458730929112457</v>
      </c>
      <c r="E42" s="64"/>
      <c r="F42" s="126">
        <v>879.16</v>
      </c>
      <c r="G42" s="126">
        <v>861.66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16613.756146448799</v>
      </c>
      <c r="D48" s="72"/>
      <c r="E48" s="127">
        <v>16874.6318733269</v>
      </c>
      <c r="F48" s="72"/>
      <c r="G48" s="98">
        <f>IFERROR(((C48/E48)-1)*100,IF(C48+E48&lt;&gt;0,100,0))</f>
        <v>-1.5459639584224472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5846</v>
      </c>
      <c r="D54" s="75"/>
      <c r="E54" s="128">
        <v>883372</v>
      </c>
      <c r="F54" s="128">
        <v>103963775.16</v>
      </c>
      <c r="G54" s="128">
        <v>10020462.384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6112</v>
      </c>
      <c r="C68" s="66">
        <v>6839</v>
      </c>
      <c r="D68" s="98">
        <f>IFERROR(((B68/C68)-1)*100,IF(B68+C68&lt;&gt;0,100,0))</f>
        <v>-10.630209094896914</v>
      </c>
      <c r="E68" s="66">
        <v>283265</v>
      </c>
      <c r="F68" s="66">
        <v>241590</v>
      </c>
      <c r="G68" s="98">
        <f>IFERROR(((E68/F68)-1)*100,IF(E68+F68&lt;&gt;0,100,0))</f>
        <v>17.250300095202608</v>
      </c>
    </row>
    <row r="69" spans="1:7" s="16" customFormat="1" ht="12" x14ac:dyDescent="0.2">
      <c r="A69" s="79" t="s">
        <v>54</v>
      </c>
      <c r="B69" s="67">
        <v>201876734.84</v>
      </c>
      <c r="C69" s="66">
        <v>214515212.32699999</v>
      </c>
      <c r="D69" s="98">
        <f>IFERROR(((B69/C69)-1)*100,IF(B69+C69&lt;&gt;0,100,0))</f>
        <v>-5.8916462613077041</v>
      </c>
      <c r="E69" s="66">
        <v>9268148025.1490002</v>
      </c>
      <c r="F69" s="66">
        <v>8312304954.3319998</v>
      </c>
      <c r="G69" s="98">
        <f>IFERROR(((E69/F69)-1)*100,IF(E69+F69&lt;&gt;0,100,0))</f>
        <v>11.499133827120446</v>
      </c>
    </row>
    <row r="70" spans="1:7" s="62" customFormat="1" ht="12" x14ac:dyDescent="0.2">
      <c r="A70" s="79" t="s">
        <v>55</v>
      </c>
      <c r="B70" s="67">
        <v>191207428.17432001</v>
      </c>
      <c r="C70" s="66">
        <v>218626829.13848001</v>
      </c>
      <c r="D70" s="98">
        <f>IFERROR(((B70/C70)-1)*100,IF(B70+C70&lt;&gt;0,100,0))</f>
        <v>-12.541645081808472</v>
      </c>
      <c r="E70" s="66">
        <v>8924186528.6535702</v>
      </c>
      <c r="F70" s="66">
        <v>8362639730.5436201</v>
      </c>
      <c r="G70" s="98">
        <f>IFERROR(((E70/F70)-1)*100,IF(E70+F70&lt;&gt;0,100,0))</f>
        <v>6.714946669996591</v>
      </c>
    </row>
    <row r="71" spans="1:7" s="16" customFormat="1" ht="12" x14ac:dyDescent="0.2">
      <c r="A71" s="79" t="s">
        <v>94</v>
      </c>
      <c r="B71" s="98">
        <f>IFERROR(B69/B68/1000,)</f>
        <v>33.029570490837692</v>
      </c>
      <c r="C71" s="98">
        <f>IFERROR(C69/C68/1000,)</f>
        <v>31.366458886825558</v>
      </c>
      <c r="D71" s="98">
        <f>IFERROR(((B71/C71)-1)*100,IF(B71+C71&lt;&gt;0,100,0))</f>
        <v>5.3021975161839707</v>
      </c>
      <c r="E71" s="98">
        <f>IFERROR(E69/E68/1000,)</f>
        <v>32.719001730354968</v>
      </c>
      <c r="F71" s="98">
        <f>IFERROR(F69/F68/1000,)</f>
        <v>34.406659854844982</v>
      </c>
      <c r="G71" s="98">
        <f>IFERROR(((E71/F71)-1)*100,IF(E71+F71&lt;&gt;0,100,0))</f>
        <v>-4.9050333034648457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2368</v>
      </c>
      <c r="C74" s="66">
        <v>3350</v>
      </c>
      <c r="D74" s="98">
        <f>IFERROR(((B74/C74)-1)*100,IF(B74+C74&lt;&gt;0,100,0))</f>
        <v>-29.313432835820898</v>
      </c>
      <c r="E74" s="66">
        <v>122334</v>
      </c>
      <c r="F74" s="66">
        <v>148848</v>
      </c>
      <c r="G74" s="98">
        <f>IFERROR(((E74/F74)-1)*100,IF(E74+F74&lt;&gt;0,100,0))</f>
        <v>-17.812802321831668</v>
      </c>
    </row>
    <row r="75" spans="1:7" s="16" customFormat="1" ht="12" x14ac:dyDescent="0.2">
      <c r="A75" s="79" t="s">
        <v>54</v>
      </c>
      <c r="B75" s="67">
        <v>471877375.63800001</v>
      </c>
      <c r="C75" s="66">
        <v>502240503.60000002</v>
      </c>
      <c r="D75" s="98">
        <f>IFERROR(((B75/C75)-1)*100,IF(B75+C75&lt;&gt;0,100,0))</f>
        <v>-6.0455355042774777</v>
      </c>
      <c r="E75" s="66">
        <v>18253178234.75</v>
      </c>
      <c r="F75" s="66">
        <v>21782943988.370998</v>
      </c>
      <c r="G75" s="98">
        <f>IFERROR(((E75/F75)-1)*100,IF(E75+F75&lt;&gt;0,100,0))</f>
        <v>-16.204264012731208</v>
      </c>
    </row>
    <row r="76" spans="1:7" s="16" customFormat="1" ht="12" x14ac:dyDescent="0.2">
      <c r="A76" s="79" t="s">
        <v>55</v>
      </c>
      <c r="B76" s="67">
        <v>437113683.00234997</v>
      </c>
      <c r="C76" s="66">
        <v>504319661.90025002</v>
      </c>
      <c r="D76" s="98">
        <f>IFERROR(((B76/C76)-1)*100,IF(B76+C76&lt;&gt;0,100,0))</f>
        <v>-13.326067566882372</v>
      </c>
      <c r="E76" s="66">
        <v>17704869017.906601</v>
      </c>
      <c r="F76" s="66">
        <v>21512188597.3811</v>
      </c>
      <c r="G76" s="98">
        <f>IFERROR(((E76/F76)-1)*100,IF(E76+F76&lt;&gt;0,100,0))</f>
        <v>-17.698429716900133</v>
      </c>
    </row>
    <row r="77" spans="1:7" s="16" customFormat="1" ht="12" x14ac:dyDescent="0.2">
      <c r="A77" s="79" t="s">
        <v>94</v>
      </c>
      <c r="B77" s="98">
        <f>IFERROR(B75/B74/1000,)</f>
        <v>199.27254038766893</v>
      </c>
      <c r="C77" s="98">
        <f>IFERROR(C75/C74/1000,)</f>
        <v>149.92253838805971</v>
      </c>
      <c r="D77" s="98">
        <f>IFERROR(((B77/C77)-1)*100,IF(B77+C77&lt;&gt;0,100,0))</f>
        <v>32.917000025620965</v>
      </c>
      <c r="E77" s="98">
        <f>IFERROR(E75/E74/1000,)</f>
        <v>149.20772830733893</v>
      </c>
      <c r="F77" s="98">
        <f>IFERROR(F75/F74/1000,)</f>
        <v>146.34354501485404</v>
      </c>
      <c r="G77" s="98">
        <f>IFERROR(((E77/F77)-1)*100,IF(E77+F77&lt;&gt;0,100,0))</f>
        <v>1.9571640773046406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114</v>
      </c>
      <c r="C80" s="66">
        <v>148</v>
      </c>
      <c r="D80" s="98">
        <f>IFERROR(((B80/C80)-1)*100,IF(B80+C80&lt;&gt;0,100,0))</f>
        <v>-22.972972972972972</v>
      </c>
      <c r="E80" s="66">
        <v>9321</v>
      </c>
      <c r="F80" s="66">
        <v>7715</v>
      </c>
      <c r="G80" s="98">
        <f>IFERROR(((E80/F80)-1)*100,IF(E80+F80&lt;&gt;0,100,0))</f>
        <v>20.816591056383672</v>
      </c>
    </row>
    <row r="81" spans="1:7" s="16" customFormat="1" ht="12" x14ac:dyDescent="0.2">
      <c r="A81" s="79" t="s">
        <v>54</v>
      </c>
      <c r="B81" s="67">
        <v>6155903.2609999999</v>
      </c>
      <c r="C81" s="66">
        <v>16330263.932</v>
      </c>
      <c r="D81" s="98">
        <f>IFERROR(((B81/C81)-1)*100,IF(B81+C81&lt;&gt;0,100,0))</f>
        <v>-62.303712379460151</v>
      </c>
      <c r="E81" s="66">
        <v>790386821.81400001</v>
      </c>
      <c r="F81" s="66">
        <v>595652989.30700004</v>
      </c>
      <c r="G81" s="98">
        <f>IFERROR(((E81/F81)-1)*100,IF(E81+F81&lt;&gt;0,100,0))</f>
        <v>32.692496470731889</v>
      </c>
    </row>
    <row r="82" spans="1:7" s="16" customFormat="1" ht="12" x14ac:dyDescent="0.2">
      <c r="A82" s="79" t="s">
        <v>55</v>
      </c>
      <c r="B82" s="67">
        <v>556648.04033019999</v>
      </c>
      <c r="C82" s="66">
        <v>6685461.2364197997</v>
      </c>
      <c r="D82" s="98">
        <f>IFERROR(((B82/C82)-1)*100,IF(B82+C82&lt;&gt;0,100,0))</f>
        <v>-91.673752630591935</v>
      </c>
      <c r="E82" s="66">
        <v>268801017.94369501</v>
      </c>
      <c r="F82" s="66">
        <v>192017106.53151199</v>
      </c>
      <c r="G82" s="98">
        <f>IFERROR(((E82/F82)-1)*100,IF(E82+F82&lt;&gt;0,100,0))</f>
        <v>39.988057730461634</v>
      </c>
    </row>
    <row r="83" spans="1:7" s="32" customFormat="1" x14ac:dyDescent="0.2">
      <c r="A83" s="79" t="s">
        <v>94</v>
      </c>
      <c r="B83" s="98">
        <f>IFERROR(B81/B80/1000,)</f>
        <v>53.999151412280696</v>
      </c>
      <c r="C83" s="98">
        <f>IFERROR(C81/C80/1000,)</f>
        <v>110.33962116216216</v>
      </c>
      <c r="D83" s="98">
        <f>IFERROR(((B83/C83)-1)*100,IF(B83+C83&lt;&gt;0,100,0))</f>
        <v>-51.060959931228965</v>
      </c>
      <c r="E83" s="98">
        <f>IFERROR(E81/E80/1000,)</f>
        <v>84.796354663019002</v>
      </c>
      <c r="F83" s="98">
        <f>IFERROR(F81/F80/1000,)</f>
        <v>77.207127583538565</v>
      </c>
      <c r="G83" s="98">
        <f>IFERROR(((E83/F83)-1)*100,IF(E83+F83&lt;&gt;0,100,0))</f>
        <v>9.8296974865032425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8594</v>
      </c>
      <c r="C86" s="64">
        <f>C68+C74+C80</f>
        <v>10337</v>
      </c>
      <c r="D86" s="98">
        <f>IFERROR(((B86/C86)-1)*100,IF(B86+C86&lt;&gt;0,100,0))</f>
        <v>-16.861758730772948</v>
      </c>
      <c r="E86" s="64">
        <f>E68+E74+E80</f>
        <v>414920</v>
      </c>
      <c r="F86" s="64">
        <f>F68+F74+F80</f>
        <v>398153</v>
      </c>
      <c r="G86" s="98">
        <f>IFERROR(((E86/F86)-1)*100,IF(E86+F86&lt;&gt;0,100,0))</f>
        <v>4.2111951938074155</v>
      </c>
    </row>
    <row r="87" spans="1:7" s="62" customFormat="1" ht="12" x14ac:dyDescent="0.2">
      <c r="A87" s="79" t="s">
        <v>54</v>
      </c>
      <c r="B87" s="64">
        <f t="shared" ref="B87:C87" si="1">B69+B75+B81</f>
        <v>679910013.73900008</v>
      </c>
      <c r="C87" s="64">
        <f t="shared" si="1"/>
        <v>733085979.85900009</v>
      </c>
      <c r="D87" s="98">
        <f>IFERROR(((B87/C87)-1)*100,IF(B87+C87&lt;&gt;0,100,0))</f>
        <v>-7.2537147866649558</v>
      </c>
      <c r="E87" s="64">
        <f t="shared" ref="E87:F87" si="2">E69+E75+E81</f>
        <v>28311713081.713001</v>
      </c>
      <c r="F87" s="64">
        <f t="shared" si="2"/>
        <v>30690901932.009998</v>
      </c>
      <c r="G87" s="98">
        <f>IFERROR(((E87/F87)-1)*100,IF(E87+F87&lt;&gt;0,100,0))</f>
        <v>-7.752098180651867</v>
      </c>
    </row>
    <row r="88" spans="1:7" s="62" customFormat="1" ht="12" x14ac:dyDescent="0.2">
      <c r="A88" s="79" t="s">
        <v>55</v>
      </c>
      <c r="B88" s="64">
        <f t="shared" ref="B88:C88" si="3">B70+B76+B82</f>
        <v>628877759.21700013</v>
      </c>
      <c r="C88" s="64">
        <f t="shared" si="3"/>
        <v>729631952.27514982</v>
      </c>
      <c r="D88" s="98">
        <f>IFERROR(((B88/C88)-1)*100,IF(B88+C88&lt;&gt;0,100,0))</f>
        <v>-13.808906359429074</v>
      </c>
      <c r="E88" s="64">
        <f t="shared" ref="E88:F88" si="4">E70+E76+E82</f>
        <v>26897856564.503868</v>
      </c>
      <c r="F88" s="64">
        <f t="shared" si="4"/>
        <v>30066845434.456234</v>
      </c>
      <c r="G88" s="98">
        <f>IFERROR(((E88/F88)-1)*100,IF(E88+F88&lt;&gt;0,100,0))</f>
        <v>-10.539811623605654</v>
      </c>
    </row>
    <row r="89" spans="1:7" s="63" customFormat="1" x14ac:dyDescent="0.2">
      <c r="A89" s="79" t="s">
        <v>95</v>
      </c>
      <c r="B89" s="98">
        <f>IFERROR((B75/B87)*100,IF(B75+B87&lt;&gt;0,100,0))</f>
        <v>69.402915989282903</v>
      </c>
      <c r="C89" s="98">
        <f>IFERROR((C75/C87)*100,IF(C75+C87&lt;&gt;0,100,0))</f>
        <v>68.510449987953621</v>
      </c>
      <c r="D89" s="98">
        <f>IFERROR(((B89/C89)-1)*100,IF(B89+C89&lt;&gt;0,100,0))</f>
        <v>1.3026713464678874</v>
      </c>
      <c r="E89" s="98">
        <f>IFERROR((E75/E87)*100,IF(E75+E87&lt;&gt;0,100,0))</f>
        <v>64.472178642344417</v>
      </c>
      <c r="F89" s="98">
        <f>IFERROR((F75/F87)*100,IF(F75+F87&lt;&gt;0,100,0))</f>
        <v>70.975248745139751</v>
      </c>
      <c r="G89" s="98">
        <f>IFERROR(((E89/F89)-1)*100,IF(E89+F89&lt;&gt;0,100,0))</f>
        <v>-9.1624477797137001</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22587760.881999999</v>
      </c>
      <c r="C95" s="129">
        <v>26407897.352000002</v>
      </c>
      <c r="D95" s="65">
        <f>B95-C95</f>
        <v>-3820136.4700000025</v>
      </c>
      <c r="E95" s="129">
        <v>1123352356.55</v>
      </c>
      <c r="F95" s="129">
        <v>1164327197.9289999</v>
      </c>
      <c r="G95" s="80">
        <f>E95-F95</f>
        <v>-40974841.378999949</v>
      </c>
    </row>
    <row r="96" spans="1:7" s="16" customFormat="1" ht="13.5" x14ac:dyDescent="0.2">
      <c r="A96" s="79" t="s">
        <v>88</v>
      </c>
      <c r="B96" s="66">
        <v>21566361.688000001</v>
      </c>
      <c r="C96" s="129">
        <v>22046840.807</v>
      </c>
      <c r="D96" s="65">
        <f>B96-C96</f>
        <v>-480479.11899999902</v>
      </c>
      <c r="E96" s="129">
        <v>1199452739.3640001</v>
      </c>
      <c r="F96" s="129">
        <v>1190065657.802</v>
      </c>
      <c r="G96" s="80">
        <f>E96-F96</f>
        <v>9387081.5620000362</v>
      </c>
    </row>
    <row r="97" spans="1:7" s="28" customFormat="1" ht="12" x14ac:dyDescent="0.2">
      <c r="A97" s="81" t="s">
        <v>16</v>
      </c>
      <c r="B97" s="65">
        <f>B95-B96</f>
        <v>1021399.1939999983</v>
      </c>
      <c r="C97" s="65">
        <f>C95-C96</f>
        <v>4361056.5450000018</v>
      </c>
      <c r="D97" s="82"/>
      <c r="E97" s="65">
        <f>E95-E96</f>
        <v>-76100382.81400013</v>
      </c>
      <c r="F97" s="82">
        <f>F95-F96</f>
        <v>-25738459.873000145</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698.60969437904703</v>
      </c>
      <c r="D104" s="98">
        <f>IFERROR(((B104/C104)-1)*100,IF(B104+C104&lt;&gt;0,100,0))</f>
        <v>-100</v>
      </c>
      <c r="E104" s="84"/>
      <c r="F104" s="71"/>
      <c r="G104" s="71"/>
    </row>
    <row r="105" spans="1:7" s="16" customFormat="1" ht="12" x14ac:dyDescent="0.2">
      <c r="A105" s="79" t="s">
        <v>50</v>
      </c>
      <c r="B105" s="71"/>
      <c r="C105" s="130">
        <v>691.53113623488605</v>
      </c>
      <c r="D105" s="98">
        <f>IFERROR(((B105/C105)-1)*100,IF(B105+C105&lt;&gt;0,100,0))</f>
        <v>-100</v>
      </c>
      <c r="E105" s="84"/>
      <c r="F105" s="71"/>
      <c r="G105" s="71"/>
    </row>
    <row r="106" spans="1:7" s="16" customFormat="1" ht="12" x14ac:dyDescent="0.2">
      <c r="A106" s="79" t="s">
        <v>51</v>
      </c>
      <c r="B106" s="71"/>
      <c r="C106" s="130">
        <v>726.11430870852701</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523.29561598078499</v>
      </c>
      <c r="D108" s="98">
        <f>IFERROR(((B108/C108)-1)*100,IF(B108+C108&lt;&gt;0,100,0))</f>
        <v>-100</v>
      </c>
      <c r="E108" s="84"/>
      <c r="F108" s="71"/>
      <c r="G108" s="71"/>
    </row>
    <row r="109" spans="1:7" s="16" customFormat="1" ht="12" x14ac:dyDescent="0.2">
      <c r="A109" s="79" t="s">
        <v>57</v>
      </c>
      <c r="B109" s="71"/>
      <c r="C109" s="130">
        <v>667.81024255741295</v>
      </c>
      <c r="D109" s="98">
        <f>IFERROR(((B109/C109)-1)*100,IF(B109+C109&lt;&gt;0,100,0))</f>
        <v>-100</v>
      </c>
      <c r="E109" s="84"/>
      <c r="F109" s="71"/>
      <c r="G109" s="71"/>
    </row>
    <row r="110" spans="1:7" s="16" customFormat="1" ht="12" x14ac:dyDescent="0.2">
      <c r="A110" s="79" t="s">
        <v>59</v>
      </c>
      <c r="B110" s="71"/>
      <c r="C110" s="130">
        <v>778.34807627711496</v>
      </c>
      <c r="D110" s="98">
        <f>IFERROR(((B110/C110)-1)*100,IF(B110+C110&lt;&gt;0,100,0))</f>
        <v>-100</v>
      </c>
      <c r="E110" s="84"/>
      <c r="F110" s="71"/>
      <c r="G110" s="71"/>
    </row>
    <row r="111" spans="1:7" s="16" customFormat="1" ht="12" x14ac:dyDescent="0.2">
      <c r="A111" s="79" t="s">
        <v>58</v>
      </c>
      <c r="B111" s="71"/>
      <c r="C111" s="130">
        <v>757.75555148960996</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13</v>
      </c>
      <c r="F119" s="66">
        <v>0</v>
      </c>
      <c r="G119" s="98">
        <f>IFERROR(((E119/F119)-1)*100,IF(E119+F119&lt;&gt;0,100,0))</f>
        <v>100</v>
      </c>
    </row>
    <row r="120" spans="1:7" s="16" customFormat="1" ht="12" x14ac:dyDescent="0.2">
      <c r="A120" s="79" t="s">
        <v>72</v>
      </c>
      <c r="B120" s="67">
        <v>190</v>
      </c>
      <c r="C120" s="66">
        <v>1314</v>
      </c>
      <c r="D120" s="98">
        <f>IFERROR(((B120/C120)-1)*100,IF(B120+C120&lt;&gt;0,100,0))</f>
        <v>-85.540334855403358</v>
      </c>
      <c r="E120" s="66">
        <v>12130</v>
      </c>
      <c r="F120" s="66">
        <v>10645</v>
      </c>
      <c r="G120" s="98">
        <f>IFERROR(((E120/F120)-1)*100,IF(E120+F120&lt;&gt;0,100,0))</f>
        <v>13.950211366838893</v>
      </c>
    </row>
    <row r="121" spans="1:7" s="16" customFormat="1" ht="12" x14ac:dyDescent="0.2">
      <c r="A121" s="79" t="s">
        <v>74</v>
      </c>
      <c r="B121" s="67">
        <v>22</v>
      </c>
      <c r="C121" s="66">
        <v>50</v>
      </c>
      <c r="D121" s="98">
        <f>IFERROR(((B121/C121)-1)*100,IF(B121+C121&lt;&gt;0,100,0))</f>
        <v>-56.000000000000007</v>
      </c>
      <c r="E121" s="66">
        <v>361</v>
      </c>
      <c r="F121" s="66">
        <v>401</v>
      </c>
      <c r="G121" s="98">
        <f>IFERROR(((E121/F121)-1)*100,IF(E121+F121&lt;&gt;0,100,0))</f>
        <v>-9.9750623441396513</v>
      </c>
    </row>
    <row r="122" spans="1:7" s="28" customFormat="1" ht="12" x14ac:dyDescent="0.2">
      <c r="A122" s="81" t="s">
        <v>34</v>
      </c>
      <c r="B122" s="82">
        <f>SUM(B119:B121)</f>
        <v>212</v>
      </c>
      <c r="C122" s="82">
        <f>SUM(C119:C121)</f>
        <v>1364</v>
      </c>
      <c r="D122" s="98">
        <f>IFERROR(((B122/C122)-1)*100,IF(B122+C122&lt;&gt;0,100,0))</f>
        <v>-84.457478005865099</v>
      </c>
      <c r="E122" s="82">
        <f>SUM(E119:E121)</f>
        <v>12504</v>
      </c>
      <c r="F122" s="82">
        <f>SUM(F119:F121)</f>
        <v>11046</v>
      </c>
      <c r="G122" s="98">
        <f>IFERROR(((E122/F122)-1)*100,IF(E122+F122&lt;&gt;0,100,0))</f>
        <v>13.199348180336766</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0</v>
      </c>
      <c r="C125" s="66">
        <v>11</v>
      </c>
      <c r="D125" s="98">
        <f>IFERROR(((B125/C125)-1)*100,IF(B125+C125&lt;&gt;0,100,0))</f>
        <v>-100</v>
      </c>
      <c r="E125" s="66">
        <v>1457</v>
      </c>
      <c r="F125" s="66">
        <v>1246</v>
      </c>
      <c r="G125" s="98">
        <f>IFERROR(((E125/F125)-1)*100,IF(E125+F125&lt;&gt;0,100,0))</f>
        <v>16.93418940609952</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0</v>
      </c>
      <c r="C127" s="82">
        <f>SUM(C125:C126)</f>
        <v>11</v>
      </c>
      <c r="D127" s="98">
        <f>IFERROR(((B127/C127)-1)*100,IF(B127+C127&lt;&gt;0,100,0))</f>
        <v>-100</v>
      </c>
      <c r="E127" s="82">
        <f>SUM(E125:E126)</f>
        <v>1457</v>
      </c>
      <c r="F127" s="82">
        <f>SUM(F125:F126)</f>
        <v>1246</v>
      </c>
      <c r="G127" s="98">
        <f>IFERROR(((E127/F127)-1)*100,IF(E127+F127&lt;&gt;0,100,0))</f>
        <v>16.93418940609952</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110085</v>
      </c>
      <c r="F130" s="66">
        <v>0</v>
      </c>
      <c r="G130" s="98">
        <f>IFERROR(((E130/F130)-1)*100,IF(E130+F130&lt;&gt;0,100,0))</f>
        <v>100</v>
      </c>
    </row>
    <row r="131" spans="1:7" s="16" customFormat="1" ht="12" x14ac:dyDescent="0.2">
      <c r="A131" s="79" t="s">
        <v>72</v>
      </c>
      <c r="B131" s="67">
        <v>217142</v>
      </c>
      <c r="C131" s="66">
        <v>1526658</v>
      </c>
      <c r="D131" s="98">
        <f>IFERROR(((B131/C131)-1)*100,IF(B131+C131&lt;&gt;0,100,0))</f>
        <v>-85.776644146888174</v>
      </c>
      <c r="E131" s="66">
        <v>9677528</v>
      </c>
      <c r="F131" s="66">
        <v>9433825</v>
      </c>
      <c r="G131" s="98">
        <f>IFERROR(((E131/F131)-1)*100,IF(E131+F131&lt;&gt;0,100,0))</f>
        <v>2.5832893868605877</v>
      </c>
    </row>
    <row r="132" spans="1:7" s="16" customFormat="1" ht="12" x14ac:dyDescent="0.2">
      <c r="A132" s="79" t="s">
        <v>74</v>
      </c>
      <c r="B132" s="67">
        <v>2339</v>
      </c>
      <c r="C132" s="66">
        <v>3934</v>
      </c>
      <c r="D132" s="98">
        <f>IFERROR(((B132/C132)-1)*100,IF(B132+C132&lt;&gt;0,100,0))</f>
        <v>-40.543975597356386</v>
      </c>
      <c r="E132" s="66">
        <v>22384</v>
      </c>
      <c r="F132" s="66">
        <v>20494</v>
      </c>
      <c r="G132" s="98">
        <f>IFERROR(((E132/F132)-1)*100,IF(E132+F132&lt;&gt;0,100,0))</f>
        <v>9.2222113789401696</v>
      </c>
    </row>
    <row r="133" spans="1:7" s="16" customFormat="1" ht="12" x14ac:dyDescent="0.2">
      <c r="A133" s="81" t="s">
        <v>34</v>
      </c>
      <c r="B133" s="82">
        <f>SUM(B130:B132)</f>
        <v>219481</v>
      </c>
      <c r="C133" s="82">
        <f>SUM(C130:C132)</f>
        <v>1530592</v>
      </c>
      <c r="D133" s="98">
        <f>IFERROR(((B133/C133)-1)*100,IF(B133+C133&lt;&gt;0,100,0))</f>
        <v>-85.660385001358947</v>
      </c>
      <c r="E133" s="82">
        <f>SUM(E130:E132)</f>
        <v>9809997</v>
      </c>
      <c r="F133" s="82">
        <f>SUM(F130:F132)</f>
        <v>9454319</v>
      </c>
      <c r="G133" s="98">
        <f>IFERROR(((E133/F133)-1)*100,IF(E133+F133&lt;&gt;0,100,0))</f>
        <v>3.7620689549400677</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0</v>
      </c>
      <c r="C136" s="66">
        <v>31055</v>
      </c>
      <c r="D136" s="98">
        <f>IFERROR(((B136/C136)-1)*100,)</f>
        <v>-100</v>
      </c>
      <c r="E136" s="66">
        <v>629701</v>
      </c>
      <c r="F136" s="66">
        <v>775540</v>
      </c>
      <c r="G136" s="98">
        <f>IFERROR(((E136/F136)-1)*100,)</f>
        <v>-18.80483276168863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0</v>
      </c>
      <c r="C138" s="82">
        <f>SUM(C136:C137)</f>
        <v>31055</v>
      </c>
      <c r="D138" s="98">
        <f>IFERROR(((B138/C138)-1)*100,)</f>
        <v>-100</v>
      </c>
      <c r="E138" s="82">
        <f>SUM(E136:E137)</f>
        <v>629701</v>
      </c>
      <c r="F138" s="82">
        <f>SUM(F136:F137)</f>
        <v>775540</v>
      </c>
      <c r="G138" s="98">
        <f>IFERROR(((E138/F138)-1)*100,)</f>
        <v>-18.80483276168863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2654433.5237500002</v>
      </c>
      <c r="F141" s="66">
        <v>0</v>
      </c>
      <c r="G141" s="98">
        <f>IFERROR(((E141/F141)-1)*100,IF(E141+F141&lt;&gt;0,100,0))</f>
        <v>100</v>
      </c>
    </row>
    <row r="142" spans="1:7" s="32" customFormat="1" x14ac:dyDescent="0.2">
      <c r="A142" s="79" t="s">
        <v>72</v>
      </c>
      <c r="B142" s="67">
        <v>17894122.41</v>
      </c>
      <c r="C142" s="66">
        <v>148359750.80204999</v>
      </c>
      <c r="D142" s="98">
        <f>IFERROR(((B142/C142)-1)*100,IF(B142+C142&lt;&gt;0,100,0))</f>
        <v>-87.938694751600551</v>
      </c>
      <c r="E142" s="66">
        <v>895486603.12333</v>
      </c>
      <c r="F142" s="66">
        <v>934492458.56942999</v>
      </c>
      <c r="G142" s="98">
        <f>IFERROR(((E142/F142)-1)*100,IF(E142+F142&lt;&gt;0,100,0))</f>
        <v>-4.1740150055156411</v>
      </c>
    </row>
    <row r="143" spans="1:7" s="32" customFormat="1" x14ac:dyDescent="0.2">
      <c r="A143" s="79" t="s">
        <v>74</v>
      </c>
      <c r="B143" s="67">
        <v>10913086.65</v>
      </c>
      <c r="C143" s="66">
        <v>21554699.73</v>
      </c>
      <c r="D143" s="98">
        <f>IFERROR(((B143/C143)-1)*100,IF(B143+C143&lt;&gt;0,100,0))</f>
        <v>-49.370268263068951</v>
      </c>
      <c r="E143" s="66">
        <v>110205037.40000001</v>
      </c>
      <c r="F143" s="66">
        <v>111579784.81999999</v>
      </c>
      <c r="G143" s="98">
        <f>IFERROR(((E143/F143)-1)*100,IF(E143+F143&lt;&gt;0,100,0))</f>
        <v>-1.2320757045890751</v>
      </c>
    </row>
    <row r="144" spans="1:7" s="16" customFormat="1" ht="12" x14ac:dyDescent="0.2">
      <c r="A144" s="81" t="s">
        <v>34</v>
      </c>
      <c r="B144" s="82">
        <f>SUM(B141:B143)</f>
        <v>28807209.060000002</v>
      </c>
      <c r="C144" s="82">
        <f>SUM(C141:C143)</f>
        <v>169914450.53204998</v>
      </c>
      <c r="D144" s="98">
        <f>IFERROR(((B144/C144)-1)*100,IF(B144+C144&lt;&gt;0,100,0))</f>
        <v>-83.046051133498935</v>
      </c>
      <c r="E144" s="82">
        <f>SUM(E141:E143)</f>
        <v>1008346074.0470799</v>
      </c>
      <c r="F144" s="82">
        <f>SUM(F141:F143)</f>
        <v>1046072243.38943</v>
      </c>
      <c r="G144" s="98">
        <f>IFERROR(((E144/F144)-1)*100,IF(E144+F144&lt;&gt;0,100,0))</f>
        <v>-3.6064592651948835</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0</v>
      </c>
      <c r="C147" s="66">
        <v>43968.392500000002</v>
      </c>
      <c r="D147" s="98">
        <f>IFERROR(((B147/C147)-1)*100,IF(B147+C147&lt;&gt;0,100,0))</f>
        <v>-100</v>
      </c>
      <c r="E147" s="66">
        <v>1187187.3769499999</v>
      </c>
      <c r="F147" s="66">
        <v>1011692.88485</v>
      </c>
      <c r="G147" s="98">
        <f>IFERROR(((E147/F147)-1)*100,IF(E147+F147&lt;&gt;0,100,0))</f>
        <v>17.346617212398385</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0</v>
      </c>
      <c r="C149" s="82">
        <f>SUM(C147:C148)</f>
        <v>43968.392500000002</v>
      </c>
      <c r="D149" s="98">
        <f>IFERROR(((B149/C149)-1)*100,IF(B149+C149&lt;&gt;0,100,0))</f>
        <v>-100</v>
      </c>
      <c r="E149" s="82">
        <f>SUM(E147:E148)</f>
        <v>1187187.3769499999</v>
      </c>
      <c r="F149" s="82">
        <f>SUM(F147:F148)</f>
        <v>1011692.88485</v>
      </c>
      <c r="G149" s="98">
        <f>IFERROR(((E149/F149)-1)*100,IF(E149+F149&lt;&gt;0,100,0))</f>
        <v>17.346617212398385</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60010</v>
      </c>
      <c r="C152" s="66">
        <v>0</v>
      </c>
      <c r="D152" s="98">
        <f>IFERROR(((B152/C152)-1)*100,IF(B152+C152&lt;&gt;0,100,0))</f>
        <v>100</v>
      </c>
      <c r="E152" s="78"/>
      <c r="F152" s="78"/>
      <c r="G152" s="65"/>
    </row>
    <row r="153" spans="1:7" s="16" customFormat="1" ht="12" x14ac:dyDescent="0.2">
      <c r="A153" s="79" t="s">
        <v>72</v>
      </c>
      <c r="B153" s="67">
        <v>982847</v>
      </c>
      <c r="C153" s="66">
        <v>1131655</v>
      </c>
      <c r="D153" s="98">
        <f>IFERROR(((B153/C153)-1)*100,IF(B153+C153&lt;&gt;0,100,0))</f>
        <v>-13.149590643791619</v>
      </c>
      <c r="E153" s="78"/>
      <c r="F153" s="78"/>
      <c r="G153" s="65"/>
    </row>
    <row r="154" spans="1:7" s="16" customFormat="1" ht="12" x14ac:dyDescent="0.2">
      <c r="A154" s="79" t="s">
        <v>74</v>
      </c>
      <c r="B154" s="67">
        <v>2432</v>
      </c>
      <c r="C154" s="66">
        <v>3343</v>
      </c>
      <c r="D154" s="98">
        <f>IFERROR(((B154/C154)-1)*100,IF(B154+C154&lt;&gt;0,100,0))</f>
        <v>-27.250972180676037</v>
      </c>
      <c r="E154" s="78"/>
      <c r="F154" s="78"/>
      <c r="G154" s="65"/>
    </row>
    <row r="155" spans="1:7" s="28" customFormat="1" ht="12" x14ac:dyDescent="0.2">
      <c r="A155" s="81" t="s">
        <v>34</v>
      </c>
      <c r="B155" s="82">
        <f>SUM(B152:B154)</f>
        <v>1045289</v>
      </c>
      <c r="C155" s="82">
        <f>SUM(C152:C154)</f>
        <v>1134998</v>
      </c>
      <c r="D155" s="98">
        <f>IFERROR(((B155/C155)-1)*100,IF(B155+C155&lt;&gt;0,100,0))</f>
        <v>-7.9038905795428711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228552</v>
      </c>
      <c r="C158" s="66">
        <v>243529</v>
      </c>
      <c r="D158" s="98">
        <f>IFERROR(((B158/C158)-1)*100,IF(B158+C158&lt;&gt;0,100,0))</f>
        <v>-6.1499862439380877</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228552</v>
      </c>
      <c r="C160" s="82">
        <f>SUM(C158:C159)</f>
        <v>243529</v>
      </c>
      <c r="D160" s="98">
        <f>IFERROR(((B160/C160)-1)*100,IF(B160+C160&lt;&gt;0,100,0))</f>
        <v>-6.1499862439380877</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9103</v>
      </c>
      <c r="C168" s="113">
        <v>9651</v>
      </c>
      <c r="D168" s="111">
        <f>IFERROR(((B168/C168)-1)*100,IF(B168+C168&lt;&gt;0,100,0))</f>
        <v>-5.6781680654854449</v>
      </c>
      <c r="E168" s="113">
        <v>388742</v>
      </c>
      <c r="F168" s="113">
        <v>346197</v>
      </c>
      <c r="G168" s="111">
        <f>IFERROR(((E168/F168)-1)*100,IF(E168+F168&lt;&gt;0,100,0))</f>
        <v>12.289245718478202</v>
      </c>
    </row>
    <row r="169" spans="1:7" x14ac:dyDescent="0.2">
      <c r="A169" s="101" t="s">
        <v>32</v>
      </c>
      <c r="B169" s="112">
        <v>56429</v>
      </c>
      <c r="C169" s="113">
        <v>57597</v>
      </c>
      <c r="D169" s="111">
        <f t="shared" ref="D169:D171" si="5">IFERROR(((B169/C169)-1)*100,IF(B169+C169&lt;&gt;0,100,0))</f>
        <v>-2.0278833967046883</v>
      </c>
      <c r="E169" s="113">
        <v>2547094</v>
      </c>
      <c r="F169" s="113">
        <v>2564201</v>
      </c>
      <c r="G169" s="111">
        <f>IFERROR(((E169/F169)-1)*100,IF(E169+F169&lt;&gt;0,100,0))</f>
        <v>-0.667147388211764</v>
      </c>
    </row>
    <row r="170" spans="1:7" x14ac:dyDescent="0.2">
      <c r="A170" s="101" t="s">
        <v>92</v>
      </c>
      <c r="B170" s="112">
        <v>19218889</v>
      </c>
      <c r="C170" s="113">
        <v>15685872</v>
      </c>
      <c r="D170" s="111">
        <f t="shared" si="5"/>
        <v>22.523561329583707</v>
      </c>
      <c r="E170" s="113">
        <v>702099328</v>
      </c>
      <c r="F170" s="113">
        <v>643159482</v>
      </c>
      <c r="G170" s="111">
        <f>IFERROR(((E170/F170)-1)*100,IF(E170+F170&lt;&gt;0,100,0))</f>
        <v>9.1641105588178284</v>
      </c>
    </row>
    <row r="171" spans="1:7" x14ac:dyDescent="0.2">
      <c r="A171" s="101" t="s">
        <v>93</v>
      </c>
      <c r="B171" s="112">
        <v>148138</v>
      </c>
      <c r="C171" s="113">
        <v>129050</v>
      </c>
      <c r="D171" s="111">
        <f t="shared" si="5"/>
        <v>14.791166214645489</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716</v>
      </c>
      <c r="C174" s="113">
        <v>362</v>
      </c>
      <c r="D174" s="111">
        <f t="shared" ref="D174:D177" si="6">IFERROR(((B174/C174)-1)*100,IF(B174+C174&lt;&gt;0,100,0))</f>
        <v>97.790055248618785</v>
      </c>
      <c r="E174" s="113">
        <v>18231</v>
      </c>
      <c r="F174" s="113">
        <v>23472</v>
      </c>
      <c r="G174" s="111">
        <f t="shared" ref="G174" si="7">IFERROR(((E174/F174)-1)*100,IF(E174+F174&lt;&gt;0,100,0))</f>
        <v>-22.328732106339466</v>
      </c>
    </row>
    <row r="175" spans="1:7" x14ac:dyDescent="0.2">
      <c r="A175" s="101" t="s">
        <v>32</v>
      </c>
      <c r="B175" s="112">
        <v>6605</v>
      </c>
      <c r="C175" s="113">
        <v>4717</v>
      </c>
      <c r="D175" s="111">
        <f t="shared" si="6"/>
        <v>40.025439898240414</v>
      </c>
      <c r="E175" s="113">
        <v>232819</v>
      </c>
      <c r="F175" s="113">
        <v>262762</v>
      </c>
      <c r="G175" s="111">
        <f t="shared" ref="G175" si="8">IFERROR(((E175/F175)-1)*100,IF(E175+F175&lt;&gt;0,100,0))</f>
        <v>-11.395483365174563</v>
      </c>
    </row>
    <row r="176" spans="1:7" x14ac:dyDescent="0.2">
      <c r="A176" s="101" t="s">
        <v>92</v>
      </c>
      <c r="B176" s="112">
        <v>91136</v>
      </c>
      <c r="C176" s="113">
        <v>45884</v>
      </c>
      <c r="D176" s="111">
        <f t="shared" si="6"/>
        <v>98.622613547206001</v>
      </c>
      <c r="E176" s="113">
        <v>2262242</v>
      </c>
      <c r="F176" s="113">
        <v>4292558</v>
      </c>
      <c r="G176" s="111">
        <f t="shared" ref="G176" si="9">IFERROR(((E176/F176)-1)*100,IF(E176+F176&lt;&gt;0,100,0))</f>
        <v>-47.298510585063738</v>
      </c>
    </row>
    <row r="177" spans="1:7" x14ac:dyDescent="0.2">
      <c r="A177" s="101" t="s">
        <v>93</v>
      </c>
      <c r="B177" s="112">
        <v>62427</v>
      </c>
      <c r="C177" s="113">
        <v>57664</v>
      </c>
      <c r="D177" s="111">
        <f t="shared" si="6"/>
        <v>8.2599195338512779</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DisplayPriority xmlns="a5d7cc70-31c1-4b2e-9a12-faea9898ee50" xsi:nil="true"/>
    <j50c28d78dcf4727baa6c3ad504fae7e xmlns="a5d7cc70-31c1-4b2e-9a12-faea9898ee50">
      <Terms xmlns="http://schemas.microsoft.com/office/infopath/2007/PartnerControls"/>
    </j50c28d78dcf4727baa6c3ad504fae7e>
    <JSEKeywords xmlns="a5d7cc70-31c1-4b2e-9a12-faea9898ee50" xsi:nil="true"/>
    <TaxCatchAll xmlns="a5d7cc70-31c1-4b2e-9a12-faea9898ee50"/>
    <JSEDescription xmlns="a5d7cc70-31c1-4b2e-9a12-faea9898ee50" xsi:nil="true"/>
    <JSEDate xmlns="a5d7cc70-31c1-4b2e-9a12-faea9898ee50">2020-10-26T06:00:00+00:00</JSEDate>
  </documentManagement>
</p:properties>
</file>

<file path=customXml/itemProps1.xml><?xml version="1.0" encoding="utf-8"?>
<ds:datastoreItem xmlns:ds="http://schemas.openxmlformats.org/officeDocument/2006/customXml" ds:itemID="{83925D0B-CCCA-4946-BA49-2D8D93B519AE}"/>
</file>

<file path=customXml/itemProps2.xml><?xml version="1.0" encoding="utf-8"?>
<ds:datastoreItem xmlns:ds="http://schemas.openxmlformats.org/officeDocument/2006/customXml" ds:itemID="{FF7F219A-810A-4E80-B6E6-FC0703F05B3A}"/>
</file>

<file path=customXml/itemProps3.xml><?xml version="1.0" encoding="utf-8"?>
<ds:datastoreItem xmlns:ds="http://schemas.openxmlformats.org/officeDocument/2006/customXml" ds:itemID="{473B89EA-32AA-4470-8AC3-F176D4CE17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2020-10-30T09:50:29Z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