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<sst xmlns="http://schemas.openxmlformats.org/spreadsheetml/2006/main" count="265" uniqueCount="100">
  <si>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</si>
  <si>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</si>
  <si>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</si>
  <si>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</si>
  <si>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</si>
  <si>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</si>
  <si>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</si>
  <si>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</si>
  <si>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</si>
  <si>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</si>
  <si>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</si>
  <si>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</si>
  <si>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</si>
  <si>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</si>
  <si>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</si>
  <si>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</si>
  <si>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</si>
  <si>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</si>
  <si>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</si>
  <si>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</si>
  <si>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</si>
  <si>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</si>
  <si>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</si>
  <si>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</si>
  <si>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</si>
  <si>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</si>
  <si>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</si>
  <si>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</si>
  <si>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</si>
  <si>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</si>
  <si>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</si>
  <si>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</si>
  <si>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</si>
  <si>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</si>
  <si>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</si>
  <si>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</si>
  <si>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</si>
  <si>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</si>
  <si>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</si>
  <si>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</si>
  <si>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</si>
  <si>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</si>
  <si>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</si>
  <si>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</si>
  <si>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</si>
  <si>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</si>
  <si>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</si>
  <si>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</si>
  <si>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</si>
  <si>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</si>
  <si>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</si>
  <si>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</si>
  <si>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</si>
  <si>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</si>
  <si>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</si>
  <si>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</si>
  <si>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</si>
  <si>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</si>
  <si>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</si>
  <si>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</si>
  <si>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</si>
  <si>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</si>
  <si>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</si>
  <si>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</si>
  <si>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</si>
  <si>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</si>
  <si>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</si>
  <si>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</si>
  <si>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</si>
  <si>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</si>
  <si>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</si>
  <si>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</si>
  <si>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</si>
  <si>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</si>
  <si>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</si>
  <si>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</si>
  <si>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</si>
  <si>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</si>
  <si>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</si>
  <si>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</si>
  <si>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</si>
  <si>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</si>
  <si>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</si>
  <si>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</si>
  <si>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</si>
  <si>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</si>
  <si>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</si>
  <si>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</si>
  <si>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</si>
  <si>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</si>
  <si>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</si>
  <si>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</si>
  <si>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</si>
  <si>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</si>
  <si>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</si>
  <si>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</si>
  <si>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</si>
  <si>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30 October 2020</t>
  </si>
  <si>
    <t>30.10.2020</t>
  </si>
  <si>
    <t>01.11.2019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</si>
</sst>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1669648</v>
      </c>
      <c r="C11" s="67">
        <v>1882590</v>
      </c>
      <c r="D11" s="98">
        <f>IFERROR(((B11/C11)-1)*100,IF(B11+C11&lt;&gt;0,100,0))</f>
        <v>-11.311119255918712</v>
      </c>
      <c r="E11" s="67">
        <v>78857157</v>
      </c>
      <c r="F11" s="67">
        <v>63944966</v>
      </c>
      <c r="G11" s="98">
        <f>IFERROR(((E11/F11)-1)*100,IF(E11+F11&lt;&gt;0,100,0))</f>
        <v>23.32035175372522</v>
      </c>
    </row>
    <row r="12" spans="1:7" s="16" customFormat="1" ht="12" x14ac:dyDescent="0.2">
      <c r="A12" s="64" t="s">
        <v>9</v>
      </c>
      <c r="B12" s="67">
        <v>1669144.8060000001</v>
      </c>
      <c r="C12" s="67">
        <v>1696630.67</v>
      </c>
      <c r="D12" s="98">
        <f>IFERROR(((B12/C12)-1)*100,IF(B12+C12&lt;&gt;0,100,0))</f>
        <v>-1.6200263549402738</v>
      </c>
      <c r="E12" s="67">
        <v>95982004.493000001</v>
      </c>
      <c r="F12" s="67">
        <v>66933332.079000004</v>
      </c>
      <c r="G12" s="98">
        <f>IFERROR(((E12/F12)-1)*100,IF(E12+F12&lt;&gt;0,100,0))</f>
        <v>43.399411790398325</v>
      </c>
    </row>
    <row r="13" spans="1:7" s="16" customFormat="1" ht="12" x14ac:dyDescent="0.2">
      <c r="A13" s="64" t="s">
        <v>10</v>
      </c>
      <c r="B13" s="67">
        <v>99914072.677481204</v>
      </c>
      <c r="C13" s="67">
        <v>116640970.29455499</v>
      </c>
      <c r="D13" s="98">
        <f>IFERROR(((B13/C13)-1)*100,IF(B13+C13&lt;&gt;0,100,0))</f>
        <v>-14.34049937584807</v>
      </c>
      <c r="E13" s="67">
        <v>4865461034.3086996</v>
      </c>
      <c r="F13" s="67">
        <v>4318231011.3933697</v>
      </c>
      <c r="G13" s="98">
        <f>IFERROR(((E13/F13)-1)*100,IF(E13+F13&lt;&gt;0,100,0))</f>
        <v>12.672550900391833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456</v>
      </c>
      <c r="C16" s="67">
        <v>312</v>
      </c>
      <c r="D16" s="98">
        <f>IFERROR(((B16/C16)-1)*100,IF(B16+C16&lt;&gt;0,100,0))</f>
        <v>46.153846153846146</v>
      </c>
      <c r="E16" s="67">
        <v>13814</v>
      </c>
      <c r="F16" s="67">
        <v>11696</v>
      </c>
      <c r="G16" s="98">
        <f>IFERROR(((E16/F16)-1)*100,IF(E16+F16&lt;&gt;0,100,0))</f>
        <v>18.108755129958954</v>
      </c>
    </row>
    <row r="17" spans="1:7" s="16" customFormat="1" ht="12" x14ac:dyDescent="0.2">
      <c r="A17" s="64" t="s">
        <v>9</v>
      </c>
      <c r="B17" s="67">
        <v>158808.70699999999</v>
      </c>
      <c r="C17" s="67">
        <v>169436.28899999999</v>
      </c>
      <c r="D17" s="98">
        <f>IFERROR(((B17/C17)-1)*100,IF(B17+C17&lt;&gt;0,100,0))</f>
        <v>-6.27231749628322</v>
      </c>
      <c r="E17" s="67">
        <v>7715330.7989999996</v>
      </c>
      <c r="F17" s="67">
        <v>5759636.7699999996</v>
      </c>
      <c r="G17" s="98">
        <f>IFERROR(((E17/F17)-1)*100,IF(E17+F17&lt;&gt;0,100,0))</f>
        <v>33.955162575295539</v>
      </c>
    </row>
    <row r="18" spans="1:7" s="16" customFormat="1" ht="12" x14ac:dyDescent="0.2">
      <c r="A18" s="64" t="s">
        <v>10</v>
      </c>
      <c r="B18" s="67">
        <v>6849712.6289012404</v>
      </c>
      <c r="C18" s="67">
        <v>6665623.0994354198</v>
      </c>
      <c r="D18" s="98">
        <f>IFERROR(((B18/C18)-1)*100,IF(B18+C18&lt;&gt;0,100,0))</f>
        <v>2.7617752567109966</v>
      </c>
      <c r="E18" s="67">
        <v>282945701.936831</v>
      </c>
      <c r="F18" s="67">
        <v>204820248.73816699</v>
      </c>
      <c r="G18" s="98">
        <f>IFERROR(((E18/F18)-1)*100,IF(E18+F18&lt;&gt;0,100,0))</f>
        <v>38.143422674257209</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13349853.12957</v>
      </c>
      <c r="C24" s="66">
        <v>14950927.46668</v>
      </c>
      <c r="D24" s="65">
        <f>B24-C24</f>
        <v>-1601074.3371099997</v>
      </c>
      <c r="E24" s="67">
        <v>772008312.42569995</v>
      </c>
      <c r="F24" s="67">
        <v>756164694.15877998</v>
      </c>
      <c r="G24" s="65">
        <f>E24-F24</f>
        <v>15843618.266919971</v>
      </c>
    </row>
    <row r="25" spans="1:7" s="16" customFormat="1" ht="12" x14ac:dyDescent="0.2">
      <c r="A25" s="68" t="s">
        <v>15</v>
      </c>
      <c r="B25" s="66">
        <v>17475020.031149998</v>
      </c>
      <c r="C25" s="66">
        <v>20927503.521219999</v>
      </c>
      <c r="D25" s="65">
        <f>B25-C25</f>
        <v>-3452483.4900700003</v>
      </c>
      <c r="E25" s="67">
        <v>893845965.11470997</v>
      </c>
      <c r="F25" s="67">
        <v>853189215.08917999</v>
      </c>
      <c r="G25" s="65">
        <f>E25-F25</f>
        <v>40656750.025529981</v>
      </c>
    </row>
    <row r="26" spans="1:7" s="28" customFormat="1" ht="12" x14ac:dyDescent="0.2">
      <c r="A26" s="69" t="s">
        <v>16</v>
      </c>
      <c r="B26" s="70">
        <f>B24-B25</f>
        <v>-4125166.9015799984</v>
      </c>
      <c r="C26" s="70">
        <f>C24-C25</f>
        <v>-5976576.054539999</v>
      </c>
      <c r="D26" s="70"/>
      <c r="E26" s="70">
        <f>E24-E25</f>
        <v>-121837652.68901002</v>
      </c>
      <c r="F26" s="70">
        <f>F24-F25</f>
        <v>-97024520.930400014</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51684.703532940002</v>
      </c>
      <c r="C33" s="126">
        <v>56650.009059060001</v>
      </c>
      <c r="D33" s="98">
        <f t="shared" ref="D33:D42" si="0">IFERROR(((B33/C33)-1)*100,IF(B33+C33&lt;&gt;0,100,0))</f>
        <v>-8.7648803744116996</v>
      </c>
      <c r="E33" s="64"/>
      <c r="F33" s="126">
        <v>55339.58</v>
      </c>
      <c r="G33" s="126">
        <v>51225.53</v>
      </c>
    </row>
    <row r="34" spans="1:7" s="16" customFormat="1" ht="12" x14ac:dyDescent="0.2">
      <c r="A34" s="64" t="s">
        <v>23</v>
      </c>
      <c r="B34" s="126">
        <v>55050.401133550004</v>
      </c>
      <c r="C34" s="126">
        <v>74023.663856369996</v>
      </c>
      <c r="D34" s="98">
        <f t="shared" si="0"/>
        <v>-25.631347780399384</v>
      </c>
      <c r="E34" s="64"/>
      <c r="F34" s="126">
        <v>61420.03</v>
      </c>
      <c r="G34" s="126">
        <v>54947.5</v>
      </c>
    </row>
    <row r="35" spans="1:7" s="16" customFormat="1" ht="12" x14ac:dyDescent="0.2">
      <c r="A35" s="64" t="s">
        <v>24</v>
      </c>
      <c r="B35" s="126">
        <v>36710.71170118</v>
      </c>
      <c r="C35" s="126">
        <v>46634.973069699998</v>
      </c>
      <c r="D35" s="98">
        <f t="shared" si="0"/>
        <v>-21.280727135163847</v>
      </c>
      <c r="E35" s="64"/>
      <c r="F35" s="126">
        <v>40135.089999999997</v>
      </c>
      <c r="G35" s="126">
        <v>36639.64</v>
      </c>
    </row>
    <row r="36" spans="1:7" s="16" customFormat="1" ht="12" x14ac:dyDescent="0.2">
      <c r="A36" s="64" t="s">
        <v>25</v>
      </c>
      <c r="B36" s="126">
        <v>47472.915407870001</v>
      </c>
      <c r="C36" s="126">
        <v>50428.142555350001</v>
      </c>
      <c r="D36" s="98">
        <f t="shared" si="0"/>
        <v>-5.8602736442975978</v>
      </c>
      <c r="E36" s="64"/>
      <c r="F36" s="126">
        <v>50702.11</v>
      </c>
      <c r="G36" s="126">
        <v>46976.12</v>
      </c>
    </row>
    <row r="37" spans="1:7" s="16" customFormat="1" ht="12" x14ac:dyDescent="0.2">
      <c r="A37" s="64" t="s">
        <v>79</v>
      </c>
      <c r="B37" s="126">
        <v>47317.785687930002</v>
      </c>
      <c r="C37" s="126">
        <v>47061.549379600001</v>
      </c>
      <c r="D37" s="98">
        <f t="shared" si="0"/>
        <v>0.54447061711289102</v>
      </c>
      <c r="E37" s="64"/>
      <c r="F37" s="126">
        <v>52668.95</v>
      </c>
      <c r="G37" s="126">
        <v>46546.36</v>
      </c>
    </row>
    <row r="38" spans="1:7" s="16" customFormat="1" ht="12" x14ac:dyDescent="0.2">
      <c r="A38" s="64" t="s">
        <v>26</v>
      </c>
      <c r="B38" s="126">
        <v>73439.583341460006</v>
      </c>
      <c r="C38" s="126">
        <v>70076.738774669997</v>
      </c>
      <c r="D38" s="98">
        <f t="shared" si="0"/>
        <v>4.7988028917886005</v>
      </c>
      <c r="E38" s="64"/>
      <c r="F38" s="126">
        <v>75416.72</v>
      </c>
      <c r="G38" s="126">
        <v>72140.3</v>
      </c>
    </row>
    <row r="39" spans="1:7" s="16" customFormat="1" ht="12" x14ac:dyDescent="0.2">
      <c r="A39" s="64" t="s">
        <v>27</v>
      </c>
      <c r="B39" s="126">
        <v>9459.7562615499992</v>
      </c>
      <c r="C39" s="126">
        <v>15829.014604120001</v>
      </c>
      <c r="D39" s="98">
        <f t="shared" si="0"/>
        <v>-40.237870150882294</v>
      </c>
      <c r="E39" s="64"/>
      <c r="F39" s="126">
        <v>10790.7</v>
      </c>
      <c r="G39" s="126">
        <v>9424.26</v>
      </c>
    </row>
    <row r="40" spans="1:7" s="16" customFormat="1" ht="12" x14ac:dyDescent="0.2">
      <c r="A40" s="64" t="s">
        <v>28</v>
      </c>
      <c r="B40" s="126">
        <v>68195.35103315</v>
      </c>
      <c r="C40" s="126">
        <v>74468.220782279997</v>
      </c>
      <c r="D40" s="98">
        <f t="shared" si="0"/>
        <v>-8.4235526016792512</v>
      </c>
      <c r="E40" s="64"/>
      <c r="F40" s="126">
        <v>71238.05</v>
      </c>
      <c r="G40" s="126">
        <v>67388.91</v>
      </c>
    </row>
    <row r="41" spans="1:7" s="16" customFormat="1" ht="12" x14ac:dyDescent="0.2">
      <c r="A41" s="64" t="s">
        <v>29</v>
      </c>
      <c r="B41" s="126">
        <v>4379.7903017299996</v>
      </c>
      <c r="C41" s="126">
        <v>2699.62249071</v>
      </c>
      <c r="D41" s="98">
        <f t="shared" si="0"/>
        <v>62.237139333437533</v>
      </c>
      <c r="E41" s="64"/>
      <c r="F41" s="126">
        <v>4807.99</v>
      </c>
      <c r="G41" s="126">
        <v>4335.43</v>
      </c>
    </row>
    <row r="42" spans="1:7" s="16" customFormat="1" ht="12" x14ac:dyDescent="0.2">
      <c r="A42" s="64" t="s">
        <v>78</v>
      </c>
      <c r="B42" s="126">
        <v>853.05580322000003</v>
      </c>
      <c r="C42" s="126">
        <v>845.19621537</v>
      </c>
      <c r="D42" s="98">
        <f t="shared" si="0"/>
        <v>0.92991280688110578</v>
      </c>
      <c r="E42" s="64"/>
      <c r="F42" s="126">
        <v>876.31</v>
      </c>
      <c r="G42" s="126">
        <v>849.26</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15775.8904664448</v>
      </c>
      <c r="D48" s="72"/>
      <c r="E48" s="127">
        <v>17253.892264721198</v>
      </c>
      <c r="F48" s="72"/>
      <c r="G48" s="98">
        <f>IFERROR(((C48/E48)-1)*100,IF(C48+E48&lt;&gt;0,100,0))</f>
        <v>-8.5661935034707977</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5006</v>
      </c>
      <c r="D54" s="75"/>
      <c r="E54" s="128">
        <v>702187</v>
      </c>
      <c r="F54" s="128">
        <v>78248204.379999995</v>
      </c>
      <c r="G54" s="128">
        <v>9443595.1199999992</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6291</v>
      </c>
      <c r="C68" s="66">
        <v>7859</v>
      </c>
      <c r="D68" s="98">
        <f>IFERROR(((B68/C68)-1)*100,IF(B68+C68&lt;&gt;0,100,0))</f>
        <v>-19.951647792339987</v>
      </c>
      <c r="E68" s="66">
        <v>289556</v>
      </c>
      <c r="F68" s="66">
        <v>249449</v>
      </c>
      <c r="G68" s="98">
        <f>IFERROR(((E68/F68)-1)*100,IF(E68+F68&lt;&gt;0,100,0))</f>
        <v>16.07823643309856</v>
      </c>
    </row>
    <row r="69" spans="1:7" s="16" customFormat="1" ht="12" x14ac:dyDescent="0.2">
      <c r="A69" s="79" t="s">
        <v>54</v>
      </c>
      <c r="B69" s="67">
        <v>207436766.984</v>
      </c>
      <c r="C69" s="66">
        <v>270053052.18300003</v>
      </c>
      <c r="D69" s="98">
        <f>IFERROR(((B69/C69)-1)*100,IF(B69+C69&lt;&gt;0,100,0))</f>
        <v>-23.186660803436666</v>
      </c>
      <c r="E69" s="66">
        <v>9475584792.1329994</v>
      </c>
      <c r="F69" s="66">
        <v>8582358006.5150003</v>
      </c>
      <c r="G69" s="98">
        <f>IFERROR(((E69/F69)-1)*100,IF(E69+F69&lt;&gt;0,100,0))</f>
        <v>10.407708288793561</v>
      </c>
    </row>
    <row r="70" spans="1:7" s="62" customFormat="1" ht="12" x14ac:dyDescent="0.2">
      <c r="A70" s="79" t="s">
        <v>55</v>
      </c>
      <c r="B70" s="67">
        <v>197994142.17976001</v>
      </c>
      <c r="C70" s="66">
        <v>274604217.09468001</v>
      </c>
      <c r="D70" s="98">
        <f>IFERROR(((B70/C70)-1)*100,IF(B70+C70&lt;&gt;0,100,0))</f>
        <v>-27.898360675395541</v>
      </c>
      <c r="E70" s="66">
        <v>9122180670.8333206</v>
      </c>
      <c r="F70" s="66">
        <v>8637243947.6383095</v>
      </c>
      <c r="G70" s="98">
        <f>IFERROR(((E70/F70)-1)*100,IF(E70+F70&lt;&gt;0,100,0))</f>
        <v>5.6144845061092408</v>
      </c>
    </row>
    <row r="71" spans="1:7" s="16" customFormat="1" ht="12" x14ac:dyDescent="0.2">
      <c r="A71" s="79" t="s">
        <v>94</v>
      </c>
      <c r="B71" s="98">
        <f>IFERROR(B69/B68/1000,)</f>
        <v>32.973576058496263</v>
      </c>
      <c r="C71" s="98">
        <f>IFERROR(C69/C68/1000,)</f>
        <v>34.362266469398143</v>
      </c>
      <c r="D71" s="98">
        <f>IFERROR(((B71/C71)-1)*100,IF(B71+C71&lt;&gt;0,100,0))</f>
        <v>-4.0413236773499843</v>
      </c>
      <c r="E71" s="98">
        <f>IFERROR(E69/E68/1000,)</f>
        <v>32.724532705704597</v>
      </c>
      <c r="F71" s="98">
        <f>IFERROR(F69/F68/1000,)</f>
        <v>34.405261221792834</v>
      </c>
      <c r="G71" s="98">
        <f>IFERROR(((E71/F71)-1)*100,IF(E71+F71&lt;&gt;0,100,0))</f>
        <v>-4.8850915714705785</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2336</v>
      </c>
      <c r="C74" s="66">
        <v>3437</v>
      </c>
      <c r="D74" s="98">
        <f>IFERROR(((B74/C74)-1)*100,IF(B74+C74&lt;&gt;0,100,0))</f>
        <v>-32.033750363689265</v>
      </c>
      <c r="E74" s="66">
        <v>124668</v>
      </c>
      <c r="F74" s="66">
        <v>152285</v>
      </c>
      <c r="G74" s="98">
        <f>IFERROR(((E74/F74)-1)*100,IF(E74+F74&lt;&gt;0,100,0))</f>
        <v>-18.135075680467551</v>
      </c>
    </row>
    <row r="75" spans="1:7" s="16" customFormat="1" ht="12" x14ac:dyDescent="0.2">
      <c r="A75" s="79" t="s">
        <v>54</v>
      </c>
      <c r="B75" s="67">
        <v>402926474.86000001</v>
      </c>
      <c r="C75" s="66">
        <v>513229582</v>
      </c>
      <c r="D75" s="98">
        <f>IFERROR(((B75/C75)-1)*100,IF(B75+C75&lt;&gt;0,100,0))</f>
        <v>-21.491962078678462</v>
      </c>
      <c r="E75" s="66">
        <v>18655650709.610001</v>
      </c>
      <c r="F75" s="66">
        <v>22296173570.370998</v>
      </c>
      <c r="G75" s="98">
        <f>IFERROR(((E75/F75)-1)*100,IF(E75+F75&lt;&gt;0,100,0))</f>
        <v>-16.328016326527106</v>
      </c>
    </row>
    <row r="76" spans="1:7" s="16" customFormat="1" ht="12" x14ac:dyDescent="0.2">
      <c r="A76" s="79" t="s">
        <v>55</v>
      </c>
      <c r="B76" s="67">
        <v>375532530.29563999</v>
      </c>
      <c r="C76" s="66">
        <v>512610336.90483999</v>
      </c>
      <c r="D76" s="98">
        <f>IFERROR(((B76/C76)-1)*100,IF(B76+C76&lt;&gt;0,100,0))</f>
        <v>-26.741131955489006</v>
      </c>
      <c r="E76" s="66">
        <v>18079852104.031898</v>
      </c>
      <c r="F76" s="66">
        <v>22024798934.285999</v>
      </c>
      <c r="G76" s="98">
        <f>IFERROR(((E76/F76)-1)*100,IF(E76+F76&lt;&gt;0,100,0))</f>
        <v>-17.911386351468582</v>
      </c>
    </row>
    <row r="77" spans="1:7" s="16" customFormat="1" ht="12" x14ac:dyDescent="0.2">
      <c r="A77" s="79" t="s">
        <v>94</v>
      </c>
      <c r="B77" s="98">
        <f>IFERROR(B75/B74/1000,)</f>
        <v>172.48564848458903</v>
      </c>
      <c r="C77" s="98">
        <f>IFERROR(C75/C74/1000,)</f>
        <v>149.32487110852489</v>
      </c>
      <c r="D77" s="98">
        <f>IFERROR(((B77/C77)-1)*100,IF(B77+C77&lt;&gt;0,100,0))</f>
        <v>15.510328054615607</v>
      </c>
      <c r="E77" s="98">
        <f>IFERROR(E75/E74/1000,)</f>
        <v>149.6426565727372</v>
      </c>
      <c r="F77" s="98">
        <f>IFERROR(F75/F74/1000,)</f>
        <v>146.41083212641428</v>
      </c>
      <c r="G77" s="98">
        <f>IFERROR(((E77/F77)-1)*100,IF(E77+F77&lt;&gt;0,100,0))</f>
        <v>2.2073670365676756</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142</v>
      </c>
      <c r="C80" s="66">
        <v>194</v>
      </c>
      <c r="D80" s="98">
        <f>IFERROR(((B80/C80)-1)*100,IF(B80+C80&lt;&gt;0,100,0))</f>
        <v>-26.80412371134021</v>
      </c>
      <c r="E80" s="66">
        <v>9463</v>
      </c>
      <c r="F80" s="66">
        <v>7909</v>
      </c>
      <c r="G80" s="98">
        <f>IFERROR(((E80/F80)-1)*100,IF(E80+F80&lt;&gt;0,100,0))</f>
        <v>19.648501706916164</v>
      </c>
    </row>
    <row r="81" spans="1:7" s="16" customFormat="1" ht="12" x14ac:dyDescent="0.2">
      <c r="A81" s="79" t="s">
        <v>54</v>
      </c>
      <c r="B81" s="67">
        <v>12164556.810000001</v>
      </c>
      <c r="C81" s="66">
        <v>16373363.698000001</v>
      </c>
      <c r="D81" s="98">
        <f>IFERROR(((B81/C81)-1)*100,IF(B81+C81&lt;&gt;0,100,0))</f>
        <v>-25.705206123981139</v>
      </c>
      <c r="E81" s="66">
        <v>802551378.62399995</v>
      </c>
      <c r="F81" s="66">
        <v>612026353.005</v>
      </c>
      <c r="G81" s="98">
        <f>IFERROR(((E81/F81)-1)*100,IF(E81+F81&lt;&gt;0,100,0))</f>
        <v>31.130199652929559</v>
      </c>
    </row>
    <row r="82" spans="1:7" s="16" customFormat="1" ht="12" x14ac:dyDescent="0.2">
      <c r="A82" s="79" t="s">
        <v>55</v>
      </c>
      <c r="B82" s="67">
        <v>5466237.0002403604</v>
      </c>
      <c r="C82" s="66">
        <v>1975492.9468092001</v>
      </c>
      <c r="D82" s="98">
        <f>IFERROR(((B82/C82)-1)*100,IF(B82+C82&lt;&gt;0,100,0))</f>
        <v>176.70243060444136</v>
      </c>
      <c r="E82" s="66">
        <v>274267254.94392997</v>
      </c>
      <c r="F82" s="66">
        <v>193992599.47833201</v>
      </c>
      <c r="G82" s="98">
        <f>IFERROR(((E82/F82)-1)*100,IF(E82+F82&lt;&gt;0,100,0))</f>
        <v>41.380266918153353</v>
      </c>
    </row>
    <row r="83" spans="1:7" s="32" customFormat="1" x14ac:dyDescent="0.2">
      <c r="A83" s="79" t="s">
        <v>94</v>
      </c>
      <c r="B83" s="98">
        <f>IFERROR(B81/B80/1000,)</f>
        <v>85.665893028169009</v>
      </c>
      <c r="C83" s="98">
        <f>IFERROR(C81/C80/1000,)</f>
        <v>84.398781948453617</v>
      </c>
      <c r="D83" s="98">
        <f>IFERROR(((B83/C83)-1)*100,IF(B83+C83&lt;&gt;0,100,0))</f>
        <v>1.5013381123074376</v>
      </c>
      <c r="E83" s="98">
        <f>IFERROR(E81/E80/1000,)</f>
        <v>84.809402792349132</v>
      </c>
      <c r="F83" s="98">
        <f>IFERROR(F81/F80/1000,)</f>
        <v>77.383531799848285</v>
      </c>
      <c r="G83" s="98">
        <f>IFERROR(((E83/F83)-1)*100,IF(E83+F83&lt;&gt;0,100,0))</f>
        <v>9.5961903260086245</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8769</v>
      </c>
      <c r="C86" s="64">
        <f>C68+C74+C80</f>
        <v>11490</v>
      </c>
      <c r="D86" s="98">
        <f>IFERROR(((B86/C86)-1)*100,IF(B86+C86&lt;&gt;0,100,0))</f>
        <v>-23.681462140992171</v>
      </c>
      <c r="E86" s="64">
        <f>E68+E74+E80</f>
        <v>423687</v>
      </c>
      <c r="F86" s="64">
        <f>F68+F74+F80</f>
        <v>409643</v>
      </c>
      <c r="G86" s="98">
        <f>IFERROR(((E86/F86)-1)*100,IF(E86+F86&lt;&gt;0,100,0))</f>
        <v>3.4283510276020834</v>
      </c>
    </row>
    <row r="87" spans="1:7" s="62" customFormat="1" ht="12" x14ac:dyDescent="0.2">
      <c r="A87" s="79" t="s">
        <v>54</v>
      </c>
      <c r="B87" s="64">
        <f t="shared" ref="B87:C87" si="1">B69+B75+B81</f>
        <v>622527798.65399992</v>
      </c>
      <c r="C87" s="64">
        <f t="shared" si="1"/>
        <v>799655997.88100004</v>
      </c>
      <c r="D87" s="98">
        <f>IFERROR(((B87/C87)-1)*100,IF(B87+C87&lt;&gt;0,100,0))</f>
        <v>-22.150549698416601</v>
      </c>
      <c r="E87" s="64">
        <f t="shared" ref="E87:F87" si="2">E69+E75+E81</f>
        <v>28933786880.367001</v>
      </c>
      <c r="F87" s="64">
        <f t="shared" si="2"/>
        <v>31490557929.890999</v>
      </c>
      <c r="G87" s="98">
        <f>IFERROR(((E87/F87)-1)*100,IF(E87+F87&lt;&gt;0,100,0))</f>
        <v>-8.1191671967713823</v>
      </c>
    </row>
    <row r="88" spans="1:7" s="62" customFormat="1" ht="12" x14ac:dyDescent="0.2">
      <c r="A88" s="79" t="s">
        <v>55</v>
      </c>
      <c r="B88" s="64">
        <f t="shared" ref="B88:C88" si="3">B70+B76+B82</f>
        <v>578992909.4756403</v>
      </c>
      <c r="C88" s="64">
        <f t="shared" si="3"/>
        <v>789190046.94632924</v>
      </c>
      <c r="D88" s="98">
        <f>IFERROR(((B88/C88)-1)*100,IF(B88+C88&lt;&gt;0,100,0))</f>
        <v>-26.634539840437689</v>
      </c>
      <c r="E88" s="64">
        <f t="shared" ref="E88:F88" si="4">E70+E76+E82</f>
        <v>27476300029.809151</v>
      </c>
      <c r="F88" s="64">
        <f t="shared" si="4"/>
        <v>30856035481.402641</v>
      </c>
      <c r="G88" s="98">
        <f>IFERROR(((E88/F88)-1)*100,IF(E88+F88&lt;&gt;0,100,0))</f>
        <v>-10.953239451745201</v>
      </c>
    </row>
    <row r="89" spans="1:7" s="63" customFormat="1" x14ac:dyDescent="0.2">
      <c r="A89" s="79" t="s">
        <v>95</v>
      </c>
      <c r="B89" s="98">
        <f>IFERROR((B75/B87)*100,IF(B75+B87&lt;&gt;0,100,0))</f>
        <v>64.72425419895923</v>
      </c>
      <c r="C89" s="98">
        <f>IFERROR((C75/C87)*100,IF(C75+C87&lt;&gt;0,100,0))</f>
        <v>64.181295877227413</v>
      </c>
      <c r="D89" s="98">
        <f>IFERROR(((B89/C89)-1)*100,IF(B89+C89&lt;&gt;0,100,0))</f>
        <v>0.84597594098199114</v>
      </c>
      <c r="E89" s="98">
        <f>IFERROR((E75/E87)*100,IF(E75+E87&lt;&gt;0,100,0))</f>
        <v>64.477044732325652</v>
      </c>
      <c r="F89" s="98">
        <f>IFERROR((F75/F87)*100,IF(F75+F87&lt;&gt;0,100,0))</f>
        <v>70.802726391860332</v>
      </c>
      <c r="G89" s="98">
        <f>IFERROR(((E89/F89)-1)*100,IF(E89+F89&lt;&gt;0,100,0))</f>
        <v>-8.9342345724442325</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22770192.462000001</v>
      </c>
      <c r="C95" s="129">
        <v>33414405.844999999</v>
      </c>
      <c r="D95" s="65">
        <f>B95-C95</f>
        <v>-10644213.382999998</v>
      </c>
      <c r="E95" s="129">
        <v>1146122549.0120001</v>
      </c>
      <c r="F95" s="129">
        <v>1197741603.7739999</v>
      </c>
      <c r="G95" s="80">
        <f>E95-F95</f>
        <v>-51619054.761999846</v>
      </c>
    </row>
    <row r="96" spans="1:7" s="16" customFormat="1" ht="13.5" x14ac:dyDescent="0.2">
      <c r="A96" s="79" t="s">
        <v>88</v>
      </c>
      <c r="B96" s="66">
        <v>28926277.177000001</v>
      </c>
      <c r="C96" s="129">
        <v>38490430.831</v>
      </c>
      <c r="D96" s="65">
        <f>B96-C96</f>
        <v>-9564153.6539999992</v>
      </c>
      <c r="E96" s="129">
        <v>1228379016.5409999</v>
      </c>
      <c r="F96" s="129">
        <v>1228556088.6329999</v>
      </c>
      <c r="G96" s="80">
        <f>E96-F96</f>
        <v>-177072.09200000763</v>
      </c>
    </row>
    <row r="97" spans="1:7" s="28" customFormat="1" ht="12" x14ac:dyDescent="0.2">
      <c r="A97" s="81" t="s">
        <v>16</v>
      </c>
      <c r="B97" s="65">
        <f>B95-B96</f>
        <v>-6156084.7149999999</v>
      </c>
      <c r="C97" s="65">
        <f>C95-C96</f>
        <v>-5076024.9860000014</v>
      </c>
      <c r="D97" s="82"/>
      <c r="E97" s="65">
        <f>E95-E96</f>
        <v>-82256467.528999805</v>
      </c>
      <c r="F97" s="82">
        <f>F95-F96</f>
        <v>-30814484.858999968</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680.91328851417802</v>
      </c>
      <c r="D104" s="98">
        <f>IFERROR(((B104/C104)-1)*100,IF(B104+C104&lt;&gt;0,100,0))</f>
        <v>-100</v>
      </c>
      <c r="E104" s="84"/>
      <c r="F104" s="71"/>
      <c r="G104" s="71"/>
    </row>
    <row r="105" spans="1:7" s="16" customFormat="1" ht="12" x14ac:dyDescent="0.2">
      <c r="A105" s="79" t="s">
        <v>50</v>
      </c>
      <c r="B105" s="71"/>
      <c r="C105" s="130">
        <v>673.32789424143505</v>
      </c>
      <c r="D105" s="98">
        <f>IFERROR(((B105/C105)-1)*100,IF(B105+C105&lt;&gt;0,100,0))</f>
        <v>-100</v>
      </c>
      <c r="E105" s="84"/>
      <c r="F105" s="71"/>
      <c r="G105" s="71"/>
    </row>
    <row r="106" spans="1:7" s="16" customFormat="1" ht="12" x14ac:dyDescent="0.2">
      <c r="A106" s="79" t="s">
        <v>51</v>
      </c>
      <c r="B106" s="71"/>
      <c r="C106" s="130">
        <v>710.76953614757997</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523.94935237901302</v>
      </c>
      <c r="D108" s="98">
        <f>IFERROR(((B108/C108)-1)*100,IF(B108+C108&lt;&gt;0,100,0))</f>
        <v>-100</v>
      </c>
      <c r="E108" s="84"/>
      <c r="F108" s="71"/>
      <c r="G108" s="71"/>
    </row>
    <row r="109" spans="1:7" s="16" customFormat="1" ht="12" x14ac:dyDescent="0.2">
      <c r="A109" s="79" t="s">
        <v>57</v>
      </c>
      <c r="B109" s="71"/>
      <c r="C109" s="130">
        <v>661.26794339685603</v>
      </c>
      <c r="D109" s="98">
        <f>IFERROR(((B109/C109)-1)*100,IF(B109+C109&lt;&gt;0,100,0))</f>
        <v>-100</v>
      </c>
      <c r="E109" s="84"/>
      <c r="F109" s="71"/>
      <c r="G109" s="71"/>
    </row>
    <row r="110" spans="1:7" s="16" customFormat="1" ht="12" x14ac:dyDescent="0.2">
      <c r="A110" s="79" t="s">
        <v>59</v>
      </c>
      <c r="B110" s="71"/>
      <c r="C110" s="130">
        <v>760.965019213912</v>
      </c>
      <c r="D110" s="98">
        <f>IFERROR(((B110/C110)-1)*100,IF(B110+C110&lt;&gt;0,100,0))</f>
        <v>-100</v>
      </c>
      <c r="E110" s="84"/>
      <c r="F110" s="71"/>
      <c r="G110" s="71"/>
    </row>
    <row r="111" spans="1:7" s="16" customFormat="1" ht="12" x14ac:dyDescent="0.2">
      <c r="A111" s="79" t="s">
        <v>58</v>
      </c>
      <c r="B111" s="71"/>
      <c r="C111" s="130">
        <v>734.00381483128399</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13</v>
      </c>
      <c r="F119" s="66">
        <v>0</v>
      </c>
      <c r="G119" s="98">
        <f>IFERROR(((E119/F119)-1)*100,IF(E119+F119&lt;&gt;0,100,0))</f>
        <v>100</v>
      </c>
    </row>
    <row r="120" spans="1:7" s="16" customFormat="1" ht="12" x14ac:dyDescent="0.2">
      <c r="A120" s="79" t="s">
        <v>72</v>
      </c>
      <c r="B120" s="67">
        <v>1139</v>
      </c>
      <c r="C120" s="66">
        <v>360</v>
      </c>
      <c r="D120" s="98">
        <f>IFERROR(((B120/C120)-1)*100,IF(B120+C120&lt;&gt;0,100,0))</f>
        <v>216.38888888888889</v>
      </c>
      <c r="E120" s="66">
        <v>13269</v>
      </c>
      <c r="F120" s="66">
        <v>11005</v>
      </c>
      <c r="G120" s="98">
        <f>IFERROR(((E120/F120)-1)*100,IF(E120+F120&lt;&gt;0,100,0))</f>
        <v>20.57246706042708</v>
      </c>
    </row>
    <row r="121" spans="1:7" s="16" customFormat="1" ht="12" x14ac:dyDescent="0.2">
      <c r="A121" s="79" t="s">
        <v>74</v>
      </c>
      <c r="B121" s="67">
        <v>39</v>
      </c>
      <c r="C121" s="66">
        <v>22</v>
      </c>
      <c r="D121" s="98">
        <f>IFERROR(((B121/C121)-1)*100,IF(B121+C121&lt;&gt;0,100,0))</f>
        <v>77.272727272727266</v>
      </c>
      <c r="E121" s="66">
        <v>400</v>
      </c>
      <c r="F121" s="66">
        <v>423</v>
      </c>
      <c r="G121" s="98">
        <f>IFERROR(((E121/F121)-1)*100,IF(E121+F121&lt;&gt;0,100,0))</f>
        <v>-5.4373522458628809</v>
      </c>
    </row>
    <row r="122" spans="1:7" s="28" customFormat="1" ht="12" x14ac:dyDescent="0.2">
      <c r="A122" s="81" t="s">
        <v>34</v>
      </c>
      <c r="B122" s="82">
        <f>SUM(B119:B121)</f>
        <v>1178</v>
      </c>
      <c r="C122" s="82">
        <f>SUM(C119:C121)</f>
        <v>382</v>
      </c>
      <c r="D122" s="98">
        <f>IFERROR(((B122/C122)-1)*100,IF(B122+C122&lt;&gt;0,100,0))</f>
        <v>208.37696335078536</v>
      </c>
      <c r="E122" s="82">
        <f>SUM(E119:E121)</f>
        <v>13682</v>
      </c>
      <c r="F122" s="82">
        <f>SUM(F119:F121)</f>
        <v>11428</v>
      </c>
      <c r="G122" s="98">
        <f>IFERROR(((E122/F122)-1)*100,IF(E122+F122&lt;&gt;0,100,0))</f>
        <v>19.723486174308725</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6</v>
      </c>
      <c r="C125" s="66">
        <v>44</v>
      </c>
      <c r="D125" s="98">
        <f>IFERROR(((B125/C125)-1)*100,IF(B125+C125&lt;&gt;0,100,0))</f>
        <v>-86.36363636363636</v>
      </c>
      <c r="E125" s="66">
        <v>1463</v>
      </c>
      <c r="F125" s="66">
        <v>1290</v>
      </c>
      <c r="G125" s="98">
        <f>IFERROR(((E125/F125)-1)*100,IF(E125+F125&lt;&gt;0,100,0))</f>
        <v>13.410852713178301</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6</v>
      </c>
      <c r="C127" s="82">
        <f>SUM(C125:C126)</f>
        <v>44</v>
      </c>
      <c r="D127" s="98">
        <f>IFERROR(((B127/C127)-1)*100,IF(B127+C127&lt;&gt;0,100,0))</f>
        <v>-86.36363636363636</v>
      </c>
      <c r="E127" s="82">
        <f>SUM(E125:E126)</f>
        <v>1463</v>
      </c>
      <c r="F127" s="82">
        <f>SUM(F125:F126)</f>
        <v>1290</v>
      </c>
      <c r="G127" s="98">
        <f>IFERROR(((E127/F127)-1)*100,IF(E127+F127&lt;&gt;0,100,0))</f>
        <v>13.410852713178301</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110085</v>
      </c>
      <c r="F130" s="66">
        <v>0</v>
      </c>
      <c r="G130" s="98">
        <f>IFERROR(((E130/F130)-1)*100,IF(E130+F130&lt;&gt;0,100,0))</f>
        <v>100</v>
      </c>
    </row>
    <row r="131" spans="1:7" s="16" customFormat="1" ht="12" x14ac:dyDescent="0.2">
      <c r="A131" s="79" t="s">
        <v>72</v>
      </c>
      <c r="B131" s="67">
        <v>1397683</v>
      </c>
      <c r="C131" s="66">
        <v>359464</v>
      </c>
      <c r="D131" s="98">
        <f>IFERROR(((B131/C131)-1)*100,IF(B131+C131&lt;&gt;0,100,0))</f>
        <v>288.82419379965728</v>
      </c>
      <c r="E131" s="66">
        <v>11075211</v>
      </c>
      <c r="F131" s="66">
        <v>9793289</v>
      </c>
      <c r="G131" s="98">
        <f>IFERROR(((E131/F131)-1)*100,IF(E131+F131&lt;&gt;0,100,0))</f>
        <v>13.089800576701037</v>
      </c>
    </row>
    <row r="132" spans="1:7" s="16" customFormat="1" ht="12" x14ac:dyDescent="0.2">
      <c r="A132" s="79" t="s">
        <v>74</v>
      </c>
      <c r="B132" s="67">
        <v>1713</v>
      </c>
      <c r="C132" s="66">
        <v>1817</v>
      </c>
      <c r="D132" s="98">
        <f>IFERROR(((B132/C132)-1)*100,IF(B132+C132&lt;&gt;0,100,0))</f>
        <v>-5.7237204182718715</v>
      </c>
      <c r="E132" s="66">
        <v>24097</v>
      </c>
      <c r="F132" s="66">
        <v>22311</v>
      </c>
      <c r="G132" s="98">
        <f>IFERROR(((E132/F132)-1)*100,IF(E132+F132&lt;&gt;0,100,0))</f>
        <v>8.005019945318459</v>
      </c>
    </row>
    <row r="133" spans="1:7" s="16" customFormat="1" ht="12" x14ac:dyDescent="0.2">
      <c r="A133" s="81" t="s">
        <v>34</v>
      </c>
      <c r="B133" s="82">
        <f>SUM(B130:B132)</f>
        <v>1399396</v>
      </c>
      <c r="C133" s="82">
        <f>SUM(C130:C132)</f>
        <v>361281</v>
      </c>
      <c r="D133" s="98">
        <f>IFERROR(((B133/C133)-1)*100,IF(B133+C133&lt;&gt;0,100,0))</f>
        <v>287.34281625659804</v>
      </c>
      <c r="E133" s="82">
        <f>SUM(E130:E132)</f>
        <v>11209393</v>
      </c>
      <c r="F133" s="82">
        <f>SUM(F130:F132)</f>
        <v>9815600</v>
      </c>
      <c r="G133" s="98">
        <f>IFERROR(((E133/F133)-1)*100,IF(E133+F133&lt;&gt;0,100,0))</f>
        <v>14.199773829414397</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1000</v>
      </c>
      <c r="C136" s="66">
        <v>43025</v>
      </c>
      <c r="D136" s="98">
        <f>IFERROR(((B136/C136)-1)*100,)</f>
        <v>-97.675769901220221</v>
      </c>
      <c r="E136" s="66">
        <v>630701</v>
      </c>
      <c r="F136" s="66">
        <v>818565</v>
      </c>
      <c r="G136" s="98">
        <f>IFERROR(((E136/F136)-1)*100,)</f>
        <v>-22.95040711489008</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1000</v>
      </c>
      <c r="C138" s="82">
        <f>SUM(C136:C137)</f>
        <v>43025</v>
      </c>
      <c r="D138" s="98">
        <f>IFERROR(((B138/C138)-1)*100,)</f>
        <v>-97.675769901220221</v>
      </c>
      <c r="E138" s="82">
        <f>SUM(E136:E137)</f>
        <v>630701</v>
      </c>
      <c r="F138" s="82">
        <f>SUM(F136:F137)</f>
        <v>818565</v>
      </c>
      <c r="G138" s="98">
        <f>IFERROR(((E138/F138)-1)*100,)</f>
        <v>-22.95040711489008</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2654433.5237500002</v>
      </c>
      <c r="F141" s="66">
        <v>0</v>
      </c>
      <c r="G141" s="98">
        <f>IFERROR(((E141/F141)-1)*100,IF(E141+F141&lt;&gt;0,100,0))</f>
        <v>100</v>
      </c>
    </row>
    <row r="142" spans="1:7" s="32" customFormat="1" x14ac:dyDescent="0.2">
      <c r="A142" s="79" t="s">
        <v>72</v>
      </c>
      <c r="B142" s="67">
        <v>128120419.15749</v>
      </c>
      <c r="C142" s="66">
        <v>37017046.677440003</v>
      </c>
      <c r="D142" s="98">
        <f>IFERROR(((B142/C142)-1)*100,IF(B142+C142&lt;&gt;0,100,0))</f>
        <v>246.11194208416643</v>
      </c>
      <c r="E142" s="66">
        <v>1023607022.28082</v>
      </c>
      <c r="F142" s="66">
        <v>971509505.24687004</v>
      </c>
      <c r="G142" s="98">
        <f>IFERROR(((E142/F142)-1)*100,IF(E142+F142&lt;&gt;0,100,0))</f>
        <v>5.3625329193986104</v>
      </c>
    </row>
    <row r="143" spans="1:7" s="32" customFormat="1" x14ac:dyDescent="0.2">
      <c r="A143" s="79" t="s">
        <v>74</v>
      </c>
      <c r="B143" s="67">
        <v>8328163.1900000004</v>
      </c>
      <c r="C143" s="66">
        <v>6736474.9800000004</v>
      </c>
      <c r="D143" s="98">
        <f>IFERROR(((B143/C143)-1)*100,IF(B143+C143&lt;&gt;0,100,0))</f>
        <v>23.627909473806131</v>
      </c>
      <c r="E143" s="66">
        <v>118533200.59</v>
      </c>
      <c r="F143" s="66">
        <v>118316259.8</v>
      </c>
      <c r="G143" s="98">
        <f>IFERROR(((E143/F143)-1)*100,IF(E143+F143&lt;&gt;0,100,0))</f>
        <v>0.18335670039495433</v>
      </c>
    </row>
    <row r="144" spans="1:7" s="16" customFormat="1" ht="12" x14ac:dyDescent="0.2">
      <c r="A144" s="81" t="s">
        <v>34</v>
      </c>
      <c r="B144" s="82">
        <f>SUM(B141:B143)</f>
        <v>136448582.34749001</v>
      </c>
      <c r="C144" s="82">
        <f>SUM(C141:C143)</f>
        <v>43753521.657440007</v>
      </c>
      <c r="D144" s="98">
        <f>IFERROR(((B144/C144)-1)*100,IF(B144+C144&lt;&gt;0,100,0))</f>
        <v>211.85737096956126</v>
      </c>
      <c r="E144" s="82">
        <f>SUM(E141:E143)</f>
        <v>1144794656.3945699</v>
      </c>
      <c r="F144" s="82">
        <f>SUM(F141:F143)</f>
        <v>1089825765.04687</v>
      </c>
      <c r="G144" s="98">
        <f>IFERROR(((E144/F144)-1)*100,IF(E144+F144&lt;&gt;0,100,0))</f>
        <v>5.0438238029118176</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2882.8</v>
      </c>
      <c r="C147" s="66">
        <v>34935.362719999997</v>
      </c>
      <c r="D147" s="98">
        <f>IFERROR(((B147/C147)-1)*100,IF(B147+C147&lt;&gt;0,100,0))</f>
        <v>-91.748189297174122</v>
      </c>
      <c r="E147" s="66">
        <v>1190070.17695</v>
      </c>
      <c r="F147" s="66">
        <v>1046628.24757</v>
      </c>
      <c r="G147" s="98">
        <f>IFERROR(((E147/F147)-1)*100,IF(E147+F147&lt;&gt;0,100,0))</f>
        <v>13.70514599744801</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2882.8</v>
      </c>
      <c r="C149" s="82">
        <f>SUM(C147:C148)</f>
        <v>34935.362719999997</v>
      </c>
      <c r="D149" s="98">
        <f>IFERROR(((B149/C149)-1)*100,IF(B149+C149&lt;&gt;0,100,0))</f>
        <v>-91.748189297174122</v>
      </c>
      <c r="E149" s="82">
        <f>SUM(E147:E148)</f>
        <v>1190070.17695</v>
      </c>
      <c r="F149" s="82">
        <f>SUM(F147:F148)</f>
        <v>1046628.24757</v>
      </c>
      <c r="G149" s="98">
        <f>IFERROR(((E149/F149)-1)*100,IF(E149+F149&lt;&gt;0,100,0))</f>
        <v>13.70514599744801</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60010</v>
      </c>
      <c r="C152" s="66">
        <v>0</v>
      </c>
      <c r="D152" s="98">
        <f>IFERROR(((B152/C152)-1)*100,IF(B152+C152&lt;&gt;0,100,0))</f>
        <v>100</v>
      </c>
      <c r="E152" s="78"/>
      <c r="F152" s="78"/>
      <c r="G152" s="65"/>
    </row>
    <row r="153" spans="1:7" s="16" customFormat="1" ht="12" x14ac:dyDescent="0.2">
      <c r="A153" s="79" t="s">
        <v>72</v>
      </c>
      <c r="B153" s="67">
        <v>1273672</v>
      </c>
      <c r="C153" s="66">
        <v>1225288</v>
      </c>
      <c r="D153" s="98">
        <f>IFERROR(((B153/C153)-1)*100,IF(B153+C153&lt;&gt;0,100,0))</f>
        <v>3.9487859180862062</v>
      </c>
      <c r="E153" s="78"/>
      <c r="F153" s="78"/>
      <c r="G153" s="65"/>
    </row>
    <row r="154" spans="1:7" s="16" customFormat="1" ht="12" x14ac:dyDescent="0.2">
      <c r="A154" s="79" t="s">
        <v>74</v>
      </c>
      <c r="B154" s="67">
        <v>2611</v>
      </c>
      <c r="C154" s="66">
        <v>3299</v>
      </c>
      <c r="D154" s="98">
        <f>IFERROR(((B154/C154)-1)*100,IF(B154+C154&lt;&gt;0,100,0))</f>
        <v>-20.854804486207946</v>
      </c>
      <c r="E154" s="78"/>
      <c r="F154" s="78"/>
      <c r="G154" s="65"/>
    </row>
    <row r="155" spans="1:7" s="28" customFormat="1" ht="12" x14ac:dyDescent="0.2">
      <c r="A155" s="81" t="s">
        <v>34</v>
      </c>
      <c r="B155" s="82">
        <f>SUM(B152:B154)</f>
        <v>1336293</v>
      </c>
      <c r="C155" s="82">
        <f>SUM(C152:C154)</f>
        <v>1228587</v>
      </c>
      <c r="D155" s="98">
        <f>IFERROR(((B155/C155)-1)*100,IF(B155+C155&lt;&gt;0,100,0))</f>
        <v>8.7666563295883737</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229152</v>
      </c>
      <c r="C158" s="66">
        <v>248061</v>
      </c>
      <c r="D158" s="98">
        <f>IFERROR(((B158/C158)-1)*100,IF(B158+C158&lt;&gt;0,100,0))</f>
        <v>-7.6227218305174986</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229152</v>
      </c>
      <c r="C160" s="82">
        <f>SUM(C158:C159)</f>
        <v>248061</v>
      </c>
      <c r="D160" s="98">
        <f>IFERROR(((B160/C160)-1)*100,IF(B160+C160&lt;&gt;0,100,0))</f>
        <v>-7.6227218305174986</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8610</v>
      </c>
      <c r="C168" s="113">
        <v>11357</v>
      </c>
      <c r="D168" s="111">
        <f>IFERROR(((B168/C168)-1)*100,IF(B168+C168&lt;&gt;0,100,0))</f>
        <v>-24.187725631768952</v>
      </c>
      <c r="E168" s="113">
        <v>397352</v>
      </c>
      <c r="F168" s="113">
        <v>357554</v>
      </c>
      <c r="G168" s="111">
        <f>IFERROR(((E168/F168)-1)*100,IF(E168+F168&lt;&gt;0,100,0))</f>
        <v>11.130626422862001</v>
      </c>
    </row>
    <row r="169" spans="1:7" x14ac:dyDescent="0.2">
      <c r="A169" s="101" t="s">
        <v>32</v>
      </c>
      <c r="B169" s="112">
        <v>54373</v>
      </c>
      <c r="C169" s="113">
        <v>73701</v>
      </c>
      <c r="D169" s="111">
        <f t="shared" ref="D169:D171" si="5">IFERROR(((B169/C169)-1)*100,IF(B169+C169&lt;&gt;0,100,0))</f>
        <v>-26.224881616260298</v>
      </c>
      <c r="E169" s="113">
        <v>2601467</v>
      </c>
      <c r="F169" s="113">
        <v>2637902</v>
      </c>
      <c r="G169" s="111">
        <f>IFERROR(((E169/F169)-1)*100,IF(E169+F169&lt;&gt;0,100,0))</f>
        <v>-1.3812112807829902</v>
      </c>
    </row>
    <row r="170" spans="1:7" x14ac:dyDescent="0.2">
      <c r="A170" s="101" t="s">
        <v>92</v>
      </c>
      <c r="B170" s="112">
        <v>19006919</v>
      </c>
      <c r="C170" s="113">
        <v>18954322</v>
      </c>
      <c r="D170" s="111">
        <f t="shared" si="5"/>
        <v>0.27749343922720549</v>
      </c>
      <c r="E170" s="113">
        <v>721106247</v>
      </c>
      <c r="F170" s="113">
        <v>662113804</v>
      </c>
      <c r="G170" s="111">
        <f>IFERROR(((E170/F170)-1)*100,IF(E170+F170&lt;&gt;0,100,0))</f>
        <v>8.9097135029675414</v>
      </c>
    </row>
    <row r="171" spans="1:7" x14ac:dyDescent="0.2">
      <c r="A171" s="101" t="s">
        <v>93</v>
      </c>
      <c r="B171" s="112">
        <v>144683</v>
      </c>
      <c r="C171" s="113">
        <v>134246</v>
      </c>
      <c r="D171" s="111">
        <f t="shared" si="5"/>
        <v>7.7745333194285227</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481</v>
      </c>
      <c r="C174" s="113">
        <v>513</v>
      </c>
      <c r="D174" s="111">
        <f t="shared" ref="D174:D177" si="6">IFERROR(((B174/C174)-1)*100,IF(B174+C174&lt;&gt;0,100,0))</f>
        <v>-6.2378167641325533</v>
      </c>
      <c r="E174" s="113">
        <v>18712</v>
      </c>
      <c r="F174" s="113">
        <v>23985</v>
      </c>
      <c r="G174" s="111">
        <f t="shared" ref="G174" si="7">IFERROR(((E174/F174)-1)*100,IF(E174+F174&lt;&gt;0,100,0))</f>
        <v>-21.984573691890763</v>
      </c>
    </row>
    <row r="175" spans="1:7" x14ac:dyDescent="0.2">
      <c r="A175" s="101" t="s">
        <v>32</v>
      </c>
      <c r="B175" s="112">
        <v>7332</v>
      </c>
      <c r="C175" s="113">
        <v>5645</v>
      </c>
      <c r="D175" s="111">
        <f t="shared" si="6"/>
        <v>29.884853852967218</v>
      </c>
      <c r="E175" s="113">
        <v>240151</v>
      </c>
      <c r="F175" s="113">
        <v>268407</v>
      </c>
      <c r="G175" s="111">
        <f t="shared" ref="G175" si="8">IFERROR(((E175/F175)-1)*100,IF(E175+F175&lt;&gt;0,100,0))</f>
        <v>-10.52729623295965</v>
      </c>
    </row>
    <row r="176" spans="1:7" x14ac:dyDescent="0.2">
      <c r="A176" s="101" t="s">
        <v>92</v>
      </c>
      <c r="B176" s="112">
        <v>103463</v>
      </c>
      <c r="C176" s="113">
        <v>60383</v>
      </c>
      <c r="D176" s="111">
        <f t="shared" si="6"/>
        <v>71.344583740456756</v>
      </c>
      <c r="E176" s="113">
        <v>2365705</v>
      </c>
      <c r="F176" s="113">
        <v>4352942</v>
      </c>
      <c r="G176" s="111">
        <f t="shared" ref="G176" si="9">IFERROR(((E176/F176)-1)*100,IF(E176+F176&lt;&gt;0,100,0))</f>
        <v>-45.652733254888304</v>
      </c>
    </row>
    <row r="177" spans="1:7" x14ac:dyDescent="0.2">
      <c r="A177" s="101" t="s">
        <v>93</v>
      </c>
      <c r="B177" s="112">
        <v>64807</v>
      </c>
      <c r="C177" s="113">
        <v>60098</v>
      </c>
      <c r="D177" s="111">
        <f t="shared" si="6"/>
        <v>7.8355352923558108</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2020-11-02T06:00:00+00:00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09846121-5401-4EDA-85E7-5A6651D141AA}"/>
</file>

<file path=customXml/itemProps2.xml><?xml version="1.0" encoding="utf-8"?>
<ds:datastoreItem xmlns:ds="http://schemas.openxmlformats.org/officeDocument/2006/customXml" ds:itemID="{CA614457-9AAB-421F-AB5D-2B62DDE5AACE}"/>
</file>

<file path=customXml/itemProps3.xml><?xml version="1.0" encoding="utf-8"?>
<ds:datastoreItem xmlns:ds="http://schemas.openxmlformats.org/officeDocument/2006/customXml" ds:itemID="{3E7A55CF-05D8-487E-9753-EC08A64B4A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2020-11-02T06:34:44Z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