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<sst xmlns="http://schemas.openxmlformats.org/spreadsheetml/2006/main" count="265" uniqueCount="100">
  <si>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</si>
  <si>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</si>
  <si>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</si>
  <si>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</si>
  <si>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</si>
  <si>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</si>
  <si>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</si>
  <si>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</si>
  <si>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</si>
  <si>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</si>
  <si>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</si>
  <si>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</si>
  <si>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</si>
  <si>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</si>
  <si>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</si>
  <si>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</si>
  <si>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</si>
  <si>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</si>
  <si>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</si>
  <si>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</si>
  <si>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</si>
  <si>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</si>
  <si>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</si>
  <si>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</si>
  <si>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</si>
  <si>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</si>
  <si>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</si>
  <si>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</si>
  <si>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</si>
  <si>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</si>
  <si>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</si>
  <si>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</si>
  <si>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</si>
  <si>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</si>
  <si>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</si>
  <si>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</si>
  <si>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</si>
  <si>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</si>
  <si>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</si>
  <si>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</si>
  <si>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</si>
  <si>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</si>
  <si>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</si>
  <si>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</si>
  <si>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</si>
  <si>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</si>
  <si>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</si>
  <si>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</si>
  <si>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</si>
  <si>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</si>
  <si>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</si>
  <si>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</si>
  <si>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</si>
  <si>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</si>
  <si>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</si>
  <si>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</si>
  <si>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</si>
  <si>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</si>
  <si>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</si>
  <si>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</si>
  <si>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</si>
  <si>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</si>
  <si>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</si>
  <si>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</si>
  <si>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</si>
  <si>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</si>
  <si>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</si>
  <si>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</si>
  <si>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</si>
  <si>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</si>
  <si>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</si>
  <si>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</si>
  <si>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</si>
  <si>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</si>
  <si>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</si>
  <si>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</si>
  <si>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</si>
  <si>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</si>
  <si>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</si>
  <si>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</si>
  <si>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</si>
  <si>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</si>
  <si>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</si>
  <si>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</si>
  <si>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</si>
  <si>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</si>
  <si>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</si>
  <si>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</si>
  <si>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</si>
  <si>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</si>
  <si>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</si>
  <si>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</si>
  <si>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</si>
  <si>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</si>
  <si>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</si>
  <si>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</si>
  <si>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</si>
  <si>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6 November 2020</t>
  </si>
  <si>
    <t>06.11.2020</t>
  </si>
  <si>
    <t>08.11.2019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</si>
</sst>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1788146</v>
      </c>
      <c r="C11" s="67">
        <v>1715113</v>
      </c>
      <c r="D11" s="98">
        <f>IFERROR(((B11/C11)-1)*100,IF(B11+C11&lt;&gt;0,100,0))</f>
        <v>4.2582033953447951</v>
      </c>
      <c r="E11" s="67">
        <v>80645304</v>
      </c>
      <c r="F11" s="67">
        <v>65660079</v>
      </c>
      <c r="G11" s="98">
        <f>IFERROR(((E11/F11)-1)*100,IF(E11+F11&lt;&gt;0,100,0))</f>
        <v>22.822429135365496</v>
      </c>
    </row>
    <row r="12" spans="1:7" s="16" customFormat="1" ht="12" x14ac:dyDescent="0.2">
      <c r="A12" s="64" t="s">
        <v>9</v>
      </c>
      <c r="B12" s="67">
        <v>1793234.61</v>
      </c>
      <c r="C12" s="67">
        <v>2135035.2969999998</v>
      </c>
      <c r="D12" s="98">
        <f>IFERROR(((B12/C12)-1)*100,IF(B12+C12&lt;&gt;0,100,0))</f>
        <v>-16.009135187613698</v>
      </c>
      <c r="E12" s="67">
        <v>97774239.103</v>
      </c>
      <c r="F12" s="67">
        <v>69068367.376000002</v>
      </c>
      <c r="G12" s="98">
        <f>IFERROR(((E12/F12)-1)*100,IF(E12+F12&lt;&gt;0,100,0))</f>
        <v>41.561532171056889</v>
      </c>
    </row>
    <row r="13" spans="1:7" s="16" customFormat="1" ht="12" x14ac:dyDescent="0.2">
      <c r="A13" s="64" t="s">
        <v>10</v>
      </c>
      <c r="B13" s="67">
        <v>110561635.21933299</v>
      </c>
      <c r="C13" s="67">
        <v>101952525.195409</v>
      </c>
      <c r="D13" s="98">
        <f>IFERROR(((B13/C13)-1)*100,IF(B13+C13&lt;&gt;0,100,0))</f>
        <v>8.4442342231574976</v>
      </c>
      <c r="E13" s="67">
        <v>4976019210.8280296</v>
      </c>
      <c r="F13" s="67">
        <v>4420183536.5887804</v>
      </c>
      <c r="G13" s="98">
        <f>IFERROR(((E13/F13)-1)*100,IF(E13+F13&lt;&gt;0,100,0))</f>
        <v>12.57494557948171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291</v>
      </c>
      <c r="C16" s="67">
        <v>227</v>
      </c>
      <c r="D16" s="98">
        <f>IFERROR(((B16/C16)-1)*100,IF(B16+C16&lt;&gt;0,100,0))</f>
        <v>28.193832599118942</v>
      </c>
      <c r="E16" s="67">
        <v>14106</v>
      </c>
      <c r="F16" s="67">
        <v>11923</v>
      </c>
      <c r="G16" s="98">
        <f>IFERROR(((E16/F16)-1)*100,IF(E16+F16&lt;&gt;0,100,0))</f>
        <v>18.309150381615357</v>
      </c>
    </row>
    <row r="17" spans="1:7" s="16" customFormat="1" ht="12" x14ac:dyDescent="0.2">
      <c r="A17" s="64" t="s">
        <v>9</v>
      </c>
      <c r="B17" s="67">
        <v>202499.12</v>
      </c>
      <c r="C17" s="67">
        <v>74561.528999999995</v>
      </c>
      <c r="D17" s="98">
        <f>IFERROR(((B17/C17)-1)*100,IF(B17+C17&lt;&gt;0,100,0))</f>
        <v>171.58659796260349</v>
      </c>
      <c r="E17" s="67">
        <v>7916829.9189999998</v>
      </c>
      <c r="F17" s="67">
        <v>5834198.2989999996</v>
      </c>
      <c r="G17" s="98">
        <f>IFERROR(((E17/F17)-1)*100,IF(E17+F17&lt;&gt;0,100,0))</f>
        <v>35.696963203272844</v>
      </c>
    </row>
    <row r="18" spans="1:7" s="16" customFormat="1" ht="12" x14ac:dyDescent="0.2">
      <c r="A18" s="64" t="s">
        <v>10</v>
      </c>
      <c r="B18" s="67">
        <v>10347165.346903799</v>
      </c>
      <c r="C18" s="67">
        <v>4119780.4734043898</v>
      </c>
      <c r="D18" s="98">
        <f>IFERROR(((B18/C18)-1)*100,IF(B18+C18&lt;&gt;0,100,0))</f>
        <v>151.15817247304432</v>
      </c>
      <c r="E18" s="67">
        <v>293289408.58373499</v>
      </c>
      <c r="F18" s="67">
        <v>208940029.21157101</v>
      </c>
      <c r="G18" s="98">
        <f>IFERROR(((E18/F18)-1)*100,IF(E18+F18&lt;&gt;0,100,0))</f>
        <v>40.370138594530623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17962092.244589999</v>
      </c>
      <c r="C24" s="66">
        <v>16046034.423970001</v>
      </c>
      <c r="D24" s="65">
        <f>B24-C24</f>
        <v>1916057.8206199985</v>
      </c>
      <c r="E24" s="67">
        <v>791283263.76795995</v>
      </c>
      <c r="F24" s="67">
        <v>772210728.58274996</v>
      </c>
      <c r="G24" s="65">
        <f>E24-F24</f>
        <v>19072535.18520999</v>
      </c>
    </row>
    <row r="25" spans="1:7" s="16" customFormat="1" ht="12" x14ac:dyDescent="0.2">
      <c r="A25" s="68" t="s">
        <v>15</v>
      </c>
      <c r="B25" s="66">
        <v>17352713.89198</v>
      </c>
      <c r="C25" s="66">
        <v>16684555.76606</v>
      </c>
      <c r="D25" s="65">
        <f>B25-C25</f>
        <v>668158.12591999955</v>
      </c>
      <c r="E25" s="67">
        <v>911268913.33351004</v>
      </c>
      <c r="F25" s="67">
        <v>869873770.85523999</v>
      </c>
      <c r="G25" s="65">
        <f>E25-F25</f>
        <v>41395142.478270054</v>
      </c>
    </row>
    <row r="26" spans="1:7" s="28" customFormat="1" ht="12" x14ac:dyDescent="0.2">
      <c r="A26" s="69" t="s">
        <v>16</v>
      </c>
      <c r="B26" s="70">
        <f>B24-B25</f>
        <v>609378.35260999948</v>
      </c>
      <c r="C26" s="70">
        <f>C24-C25</f>
        <v>-638521.34208999947</v>
      </c>
      <c r="D26" s="70"/>
      <c r="E26" s="70">
        <f>E24-E25</f>
        <v>-119985649.56555009</v>
      </c>
      <c r="F26" s="70">
        <f>F24-F25</f>
        <v>-97663042.272490025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56387.035959250003</v>
      </c>
      <c r="C33" s="126">
        <v>56617.023464010002</v>
      </c>
      <c r="D33" s="98">
        <f t="shared" ref="D33:D42" si="0">IFERROR(((B33/C33)-1)*100,IF(B33+C33&lt;&gt;0,100,0))</f>
        <v>-0.40621617084161121</v>
      </c>
      <c r="E33" s="64"/>
      <c r="F33" s="126">
        <v>56564.22</v>
      </c>
      <c r="G33" s="126">
        <v>51684.7</v>
      </c>
    </row>
    <row r="34" spans="1:7" s="16" customFormat="1" ht="12" x14ac:dyDescent="0.2">
      <c r="A34" s="64" t="s">
        <v>23</v>
      </c>
      <c r="B34" s="126">
        <v>59841.849249840001</v>
      </c>
      <c r="C34" s="126">
        <v>74082.723661290001</v>
      </c>
      <c r="D34" s="98">
        <f t="shared" si="0"/>
        <v>-19.222935804250408</v>
      </c>
      <c r="E34" s="64"/>
      <c r="F34" s="126">
        <v>60132.19</v>
      </c>
      <c r="G34" s="126">
        <v>55014.26</v>
      </c>
    </row>
    <row r="35" spans="1:7" s="16" customFormat="1" ht="12" x14ac:dyDescent="0.2">
      <c r="A35" s="64" t="s">
        <v>24</v>
      </c>
      <c r="B35" s="126">
        <v>39120.188236959999</v>
      </c>
      <c r="C35" s="126">
        <v>46124.97396096</v>
      </c>
      <c r="D35" s="98">
        <f t="shared" si="0"/>
        <v>-15.186535888191122</v>
      </c>
      <c r="E35" s="64"/>
      <c r="F35" s="126">
        <v>39120.19</v>
      </c>
      <c r="G35" s="126">
        <v>36396.54</v>
      </c>
    </row>
    <row r="36" spans="1:7" s="16" customFormat="1" ht="12" x14ac:dyDescent="0.2">
      <c r="A36" s="64" t="s">
        <v>25</v>
      </c>
      <c r="B36" s="126">
        <v>51876.243091910001</v>
      </c>
      <c r="C36" s="126">
        <v>50406.939062680001</v>
      </c>
      <c r="D36" s="98">
        <f t="shared" si="0"/>
        <v>2.9148844515294758</v>
      </c>
      <c r="E36" s="64"/>
      <c r="F36" s="126">
        <v>52085.89</v>
      </c>
      <c r="G36" s="126">
        <v>47460.5</v>
      </c>
    </row>
    <row r="37" spans="1:7" s="16" customFormat="1" ht="12" x14ac:dyDescent="0.2">
      <c r="A37" s="64" t="s">
        <v>79</v>
      </c>
      <c r="B37" s="126">
        <v>51617.330387269998</v>
      </c>
      <c r="C37" s="126">
        <v>46578.532455109998</v>
      </c>
      <c r="D37" s="98">
        <f t="shared" si="0"/>
        <v>10.817854635107139</v>
      </c>
      <c r="E37" s="64"/>
      <c r="F37" s="126">
        <v>51997.39</v>
      </c>
      <c r="G37" s="126">
        <v>47205.64</v>
      </c>
    </row>
    <row r="38" spans="1:7" s="16" customFormat="1" ht="12" x14ac:dyDescent="0.2">
      <c r="A38" s="64" t="s">
        <v>26</v>
      </c>
      <c r="B38" s="126">
        <v>80571.618345979994</v>
      </c>
      <c r="C38" s="126">
        <v>69264.21226221</v>
      </c>
      <c r="D38" s="98">
        <f t="shared" si="0"/>
        <v>16.325033829828484</v>
      </c>
      <c r="E38" s="64"/>
      <c r="F38" s="126">
        <v>80811.95</v>
      </c>
      <c r="G38" s="126">
        <v>73135.509999999995</v>
      </c>
    </row>
    <row r="39" spans="1:7" s="16" customFormat="1" ht="12" x14ac:dyDescent="0.2">
      <c r="A39" s="64" t="s">
        <v>27</v>
      </c>
      <c r="B39" s="126">
        <v>10147.559916390001</v>
      </c>
      <c r="C39" s="126">
        <v>16394.076714489998</v>
      </c>
      <c r="D39" s="98">
        <f t="shared" si="0"/>
        <v>-38.102278688125068</v>
      </c>
      <c r="E39" s="64"/>
      <c r="F39" s="126">
        <v>10347.879999999999</v>
      </c>
      <c r="G39" s="126">
        <v>9395.49</v>
      </c>
    </row>
    <row r="40" spans="1:7" s="16" customFormat="1" ht="12" x14ac:dyDescent="0.2">
      <c r="A40" s="64" t="s">
        <v>28</v>
      </c>
      <c r="B40" s="126">
        <v>74482.807890159995</v>
      </c>
      <c r="C40" s="126">
        <v>74704.520165239999</v>
      </c>
      <c r="D40" s="98">
        <f t="shared" si="0"/>
        <v>-0.29678562232859917</v>
      </c>
      <c r="E40" s="64"/>
      <c r="F40" s="126">
        <v>74644.490000000005</v>
      </c>
      <c r="G40" s="126">
        <v>68195.350000000006</v>
      </c>
    </row>
    <row r="41" spans="1:7" s="16" customFormat="1" ht="12" x14ac:dyDescent="0.2">
      <c r="A41" s="64" t="s">
        <v>29</v>
      </c>
      <c r="B41" s="126">
        <v>5112.7264754899998</v>
      </c>
      <c r="C41" s="126">
        <v>2371.8918218499998</v>
      </c>
      <c r="D41" s="98">
        <f t="shared" si="0"/>
        <v>115.5547916811078</v>
      </c>
      <c r="E41" s="64"/>
      <c r="F41" s="126">
        <v>5180.34</v>
      </c>
      <c r="G41" s="126">
        <v>4379.79</v>
      </c>
    </row>
    <row r="42" spans="1:7" s="16" customFormat="1" ht="12" x14ac:dyDescent="0.2">
      <c r="A42" s="64" t="s">
        <v>78</v>
      </c>
      <c r="B42" s="126">
        <v>872.95447192999995</v>
      </c>
      <c r="C42" s="126">
        <v>843.15355117000001</v>
      </c>
      <c r="D42" s="98">
        <f t="shared" si="0"/>
        <v>3.5344594965705634</v>
      </c>
      <c r="E42" s="64"/>
      <c r="F42" s="126">
        <v>873.06</v>
      </c>
      <c r="G42" s="126">
        <v>849.65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16948.639018632399</v>
      </c>
      <c r="D48" s="72"/>
      <c r="E48" s="127">
        <v>17229.853459992599</v>
      </c>
      <c r="F48" s="72"/>
      <c r="G48" s="98">
        <f>IFERROR(((C48/E48)-1)*100,IF(C48+E48&lt;&gt;0,100,0))</f>
        <v>-1.6321348409211622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4971</v>
      </c>
      <c r="D54" s="75"/>
      <c r="E54" s="128">
        <v>2518238</v>
      </c>
      <c r="F54" s="128">
        <v>293969755.69999999</v>
      </c>
      <c r="G54" s="128">
        <v>10250688.024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7053</v>
      </c>
      <c r="C68" s="66">
        <v>7203</v>
      </c>
      <c r="D68" s="98">
        <f>IFERROR(((B68/C68)-1)*100,IF(B68+C68&lt;&gt;0,100,0))</f>
        <v>-2.0824656393169549</v>
      </c>
      <c r="E68" s="66">
        <v>296722</v>
      </c>
      <c r="F68" s="66">
        <v>256652</v>
      </c>
      <c r="G68" s="98">
        <f>IFERROR(((E68/F68)-1)*100,IF(E68+F68&lt;&gt;0,100,0))</f>
        <v>15.612580459143111</v>
      </c>
    </row>
    <row r="69" spans="1:7" s="16" customFormat="1" ht="12" x14ac:dyDescent="0.2">
      <c r="A69" s="79" t="s">
        <v>54</v>
      </c>
      <c r="B69" s="67">
        <v>283418121.685</v>
      </c>
      <c r="C69" s="66">
        <v>295817439.72799999</v>
      </c>
      <c r="D69" s="98">
        <f>IFERROR(((B69/C69)-1)*100,IF(B69+C69&lt;&gt;0,100,0))</f>
        <v>-4.1915439652242874</v>
      </c>
      <c r="E69" s="66">
        <v>9760017155.3880005</v>
      </c>
      <c r="F69" s="66">
        <v>8878175446.243</v>
      </c>
      <c r="G69" s="98">
        <f>IFERROR(((E69/F69)-1)*100,IF(E69+F69&lt;&gt;0,100,0))</f>
        <v>9.9326907255270704</v>
      </c>
    </row>
    <row r="70" spans="1:7" s="62" customFormat="1" ht="12" x14ac:dyDescent="0.2">
      <c r="A70" s="79" t="s">
        <v>55</v>
      </c>
      <c r="B70" s="67">
        <v>269532112.01525003</v>
      </c>
      <c r="C70" s="66">
        <v>293845612.07786</v>
      </c>
      <c r="D70" s="98">
        <f>IFERROR(((B70/C70)-1)*100,IF(B70+C70&lt;&gt;0,100,0))</f>
        <v>-8.2742430253366024</v>
      </c>
      <c r="E70" s="66">
        <v>9392400620.2904091</v>
      </c>
      <c r="F70" s="66">
        <v>8931089559.7161808</v>
      </c>
      <c r="G70" s="98">
        <f>IFERROR(((E70/F70)-1)*100,IF(E70+F70&lt;&gt;0,100,0))</f>
        <v>5.1652271258702642</v>
      </c>
    </row>
    <row r="71" spans="1:7" s="16" customFormat="1" ht="12" x14ac:dyDescent="0.2">
      <c r="A71" s="79" t="s">
        <v>94</v>
      </c>
      <c r="B71" s="98">
        <f>IFERROR(B69/B68/1000,)</f>
        <v>40.184052415284278</v>
      </c>
      <c r="C71" s="98">
        <f>IFERROR(C69/C68/1000,)</f>
        <v>41.068643582951545</v>
      </c>
      <c r="D71" s="98">
        <f>IFERROR(((B71/C71)-1)*100,IF(B71+C71&lt;&gt;0,100,0))</f>
        <v>-2.1539332456416482</v>
      </c>
      <c r="E71" s="98">
        <f>IFERROR(E69/E68/1000,)</f>
        <v>32.892799170226681</v>
      </c>
      <c r="F71" s="98">
        <f>IFERROR(F69/F68/1000,)</f>
        <v>34.592270647581159</v>
      </c>
      <c r="G71" s="98">
        <f>IFERROR(((E71/F71)-1)*100,IF(E71+F71&lt;&gt;0,100,0))</f>
        <v>-4.9128647687465836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2240</v>
      </c>
      <c r="C74" s="66">
        <v>4049</v>
      </c>
      <c r="D74" s="98">
        <f>IFERROR(((B74/C74)-1)*100,IF(B74+C74&lt;&gt;0,100,0))</f>
        <v>-44.677698197085704</v>
      </c>
      <c r="E74" s="66">
        <v>126911</v>
      </c>
      <c r="F74" s="66">
        <v>156334</v>
      </c>
      <c r="G74" s="98">
        <f>IFERROR(((E74/F74)-1)*100,IF(E74+F74&lt;&gt;0,100,0))</f>
        <v>-18.820602044340962</v>
      </c>
    </row>
    <row r="75" spans="1:7" s="16" customFormat="1" ht="12" x14ac:dyDescent="0.2">
      <c r="A75" s="79" t="s">
        <v>54</v>
      </c>
      <c r="B75" s="67">
        <v>403844515.23699999</v>
      </c>
      <c r="C75" s="66">
        <v>666328787.39999998</v>
      </c>
      <c r="D75" s="98">
        <f>IFERROR(((B75/C75)-1)*100,IF(B75+C75&lt;&gt;0,100,0))</f>
        <v>-39.392605741560075</v>
      </c>
      <c r="E75" s="66">
        <v>19060298224.847</v>
      </c>
      <c r="F75" s="66">
        <v>22962502357.771</v>
      </c>
      <c r="G75" s="98">
        <f>IFERROR(((E75/F75)-1)*100,IF(E75+F75&lt;&gt;0,100,0))</f>
        <v>-16.993810483391904</v>
      </c>
    </row>
    <row r="76" spans="1:7" s="16" customFormat="1" ht="12" x14ac:dyDescent="0.2">
      <c r="A76" s="79" t="s">
        <v>55</v>
      </c>
      <c r="B76" s="67">
        <v>371591512.29225999</v>
      </c>
      <c r="C76" s="66">
        <v>658967685.21281004</v>
      </c>
      <c r="D76" s="98">
        <f>IFERROR(((B76/C76)-1)*100,IF(B76+C76&lt;&gt;0,100,0))</f>
        <v>-43.61005545025224</v>
      </c>
      <c r="E76" s="66">
        <v>18452195121.631199</v>
      </c>
      <c r="F76" s="66">
        <v>22683766619.498798</v>
      </c>
      <c r="G76" s="98">
        <f>IFERROR(((E76/F76)-1)*100,IF(E76+F76&lt;&gt;0,100,0))</f>
        <v>-18.654624555298383</v>
      </c>
    </row>
    <row r="77" spans="1:7" s="16" customFormat="1" ht="12" x14ac:dyDescent="0.2">
      <c r="A77" s="79" t="s">
        <v>94</v>
      </c>
      <c r="B77" s="98">
        <f>IFERROR(B75/B74/1000,)</f>
        <v>180.28773001651786</v>
      </c>
      <c r="C77" s="98">
        <f>IFERROR(C75/C74/1000,)</f>
        <v>164.56626016300319</v>
      </c>
      <c r="D77" s="98">
        <f>IFERROR(((B77/C77)-1)*100,IF(B77+C77&lt;&gt;0,100,0))</f>
        <v>9.5532764966175456</v>
      </c>
      <c r="E77" s="98">
        <f>IFERROR(E75/E74/1000,)</f>
        <v>150.18633707753463</v>
      </c>
      <c r="F77" s="98">
        <f>IFERROR(F75/F74/1000,)</f>
        <v>146.88105183626723</v>
      </c>
      <c r="G77" s="98">
        <f>IFERROR(((E77/F77)-1)*100,IF(E77+F77&lt;&gt;0,100,0))</f>
        <v>2.2503142508482954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168</v>
      </c>
      <c r="C80" s="66">
        <v>182</v>
      </c>
      <c r="D80" s="98">
        <f>IFERROR(((B80/C80)-1)*100,IF(B80+C80&lt;&gt;0,100,0))</f>
        <v>-7.6923076923076872</v>
      </c>
      <c r="E80" s="66">
        <v>9634</v>
      </c>
      <c r="F80" s="66">
        <v>8091</v>
      </c>
      <c r="G80" s="98">
        <f>IFERROR(((E80/F80)-1)*100,IF(E80+F80&lt;&gt;0,100,0))</f>
        <v>19.07057224076134</v>
      </c>
    </row>
    <row r="81" spans="1:7" s="16" customFormat="1" ht="12" x14ac:dyDescent="0.2">
      <c r="A81" s="79" t="s">
        <v>54</v>
      </c>
      <c r="B81" s="67">
        <v>21159208.901000001</v>
      </c>
      <c r="C81" s="66">
        <v>18444064.885000002</v>
      </c>
      <c r="D81" s="98">
        <f>IFERROR(((B81/C81)-1)*100,IF(B81+C81&lt;&gt;0,100,0))</f>
        <v>14.720963263408082</v>
      </c>
      <c r="E81" s="66">
        <v>823850987.52499998</v>
      </c>
      <c r="F81" s="66">
        <v>630470417.88999999</v>
      </c>
      <c r="G81" s="98">
        <f>IFERROR(((E81/F81)-1)*100,IF(E81+F81&lt;&gt;0,100,0))</f>
        <v>30.672425564737548</v>
      </c>
    </row>
    <row r="82" spans="1:7" s="16" customFormat="1" ht="12" x14ac:dyDescent="0.2">
      <c r="A82" s="79" t="s">
        <v>55</v>
      </c>
      <c r="B82" s="67">
        <v>6245232.22571008</v>
      </c>
      <c r="C82" s="66">
        <v>3819014.0677199699</v>
      </c>
      <c r="D82" s="98">
        <f>IFERROR(((B82/C82)-1)*100,IF(B82+C82&lt;&gt;0,100,0))</f>
        <v>63.529961266642097</v>
      </c>
      <c r="E82" s="66">
        <v>280644817.91827297</v>
      </c>
      <c r="F82" s="66">
        <v>197811613.546047</v>
      </c>
      <c r="G82" s="98">
        <f>IFERROR(((E82/F82)-1)*100,IF(E82+F82&lt;&gt;0,100,0))</f>
        <v>41.874793338634731</v>
      </c>
    </row>
    <row r="83" spans="1:7" s="32" customFormat="1" x14ac:dyDescent="0.2">
      <c r="A83" s="79" t="s">
        <v>94</v>
      </c>
      <c r="B83" s="98">
        <f>IFERROR(B81/B80/1000,)</f>
        <v>125.9476720297619</v>
      </c>
      <c r="C83" s="98">
        <f>IFERROR(C81/C80/1000,)</f>
        <v>101.34101585164836</v>
      </c>
      <c r="D83" s="98">
        <f>IFERROR(((B83/C83)-1)*100,IF(B83+C83&lt;&gt;0,100,0))</f>
        <v>24.281043535358737</v>
      </c>
      <c r="E83" s="98">
        <f>IFERROR(E81/E80/1000,)</f>
        <v>85.514945767593929</v>
      </c>
      <c r="F83" s="98">
        <f>IFERROR(F81/F80/1000,)</f>
        <v>77.922434543319724</v>
      </c>
      <c r="G83" s="98">
        <f>IFERROR(((E83/F83)-1)*100,IF(E83+F83&lt;&gt;0,100,0))</f>
        <v>9.7436781445185296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9461</v>
      </c>
      <c r="C86" s="64">
        <f>C68+C74+C80</f>
        <v>11434</v>
      </c>
      <c r="D86" s="98">
        <f>IFERROR(((B86/C86)-1)*100,IF(B86+C86&lt;&gt;0,100,0))</f>
        <v>-17.25555361203428</v>
      </c>
      <c r="E86" s="64">
        <f>E68+E74+E80</f>
        <v>433267</v>
      </c>
      <c r="F86" s="64">
        <f>F68+F74+F80</f>
        <v>421077</v>
      </c>
      <c r="G86" s="98">
        <f>IFERROR(((E86/F86)-1)*100,IF(E86+F86&lt;&gt;0,100,0))</f>
        <v>2.8949574543373213</v>
      </c>
    </row>
    <row r="87" spans="1:7" s="62" customFormat="1" ht="12" x14ac:dyDescent="0.2">
      <c r="A87" s="79" t="s">
        <v>54</v>
      </c>
      <c r="B87" s="64">
        <f t="shared" ref="B87:C87" si="1">B69+B75+B81</f>
        <v>708421845.82299995</v>
      </c>
      <c r="C87" s="64">
        <f t="shared" si="1"/>
        <v>980590292.01300001</v>
      </c>
      <c r="D87" s="98">
        <f>IFERROR(((B87/C87)-1)*100,IF(B87+C87&lt;&gt;0,100,0))</f>
        <v>-27.755572169828479</v>
      </c>
      <c r="E87" s="64">
        <f t="shared" ref="E87:F87" si="2">E69+E75+E81</f>
        <v>29644166367.760002</v>
      </c>
      <c r="F87" s="64">
        <f t="shared" si="2"/>
        <v>32471148221.903999</v>
      </c>
      <c r="G87" s="98">
        <f>IFERROR(((E87/F87)-1)*100,IF(E87+F87&lt;&gt;0,100,0))</f>
        <v>-8.7061345500465066</v>
      </c>
    </row>
    <row r="88" spans="1:7" s="62" customFormat="1" ht="12" x14ac:dyDescent="0.2">
      <c r="A88" s="79" t="s">
        <v>55</v>
      </c>
      <c r="B88" s="64">
        <f t="shared" ref="B88:C88" si="3">B70+B76+B82</f>
        <v>647368856.53322005</v>
      </c>
      <c r="C88" s="64">
        <f t="shared" si="3"/>
        <v>956632311.35838997</v>
      </c>
      <c r="D88" s="98">
        <f>IFERROR(((B88/C88)-1)*100,IF(B88+C88&lt;&gt;0,100,0))</f>
        <v>-32.328351358530306</v>
      </c>
      <c r="E88" s="64">
        <f t="shared" ref="E88:F88" si="4">E70+E76+E82</f>
        <v>28125240559.839882</v>
      </c>
      <c r="F88" s="64">
        <f t="shared" si="4"/>
        <v>31812667792.761028</v>
      </c>
      <c r="G88" s="98">
        <f>IFERROR(((E88/F88)-1)*100,IF(E88+F88&lt;&gt;0,100,0))</f>
        <v>-11.591065725585647</v>
      </c>
    </row>
    <row r="89" spans="1:7" s="63" customFormat="1" x14ac:dyDescent="0.2">
      <c r="A89" s="79" t="s">
        <v>95</v>
      </c>
      <c r="B89" s="98">
        <f>IFERROR((B75/B87)*100,IF(B75+B87&lt;&gt;0,100,0))</f>
        <v>57.006219898235756</v>
      </c>
      <c r="C89" s="98">
        <f>IFERROR((C75/C87)*100,IF(C75+C87&lt;&gt;0,100,0))</f>
        <v>67.951803401207471</v>
      </c>
      <c r="D89" s="98">
        <f>IFERROR(((B89/C89)-1)*100,IF(B89+C89&lt;&gt;0,100,0))</f>
        <v>-16.107863154632952</v>
      </c>
      <c r="E89" s="98">
        <f>IFERROR((E75/E87)*100,IF(E75+E87&lt;&gt;0,100,0))</f>
        <v>64.296961460776103</v>
      </c>
      <c r="F89" s="98">
        <f>IFERROR((F75/F87)*100,IF(F75+F87&lt;&gt;0,100,0))</f>
        <v>70.716631887631337</v>
      </c>
      <c r="G89" s="98">
        <f>IFERROR(((E89/F89)-1)*100,IF(E89+F89&lt;&gt;0,100,0))</f>
        <v>-9.0780206232899836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36910327.648000002</v>
      </c>
      <c r="C95" s="129">
        <v>30130458.706999999</v>
      </c>
      <c r="D95" s="65">
        <f>B95-C95</f>
        <v>6779868.9410000034</v>
      </c>
      <c r="E95" s="129">
        <v>1183884659.609</v>
      </c>
      <c r="F95" s="129">
        <v>1227872062.4809999</v>
      </c>
      <c r="G95" s="80">
        <f>E95-F95</f>
        <v>-43987402.871999979</v>
      </c>
    </row>
    <row r="96" spans="1:7" s="16" customFormat="1" ht="13.5" x14ac:dyDescent="0.2">
      <c r="A96" s="79" t="s">
        <v>88</v>
      </c>
      <c r="B96" s="66">
        <v>25638601.739999998</v>
      </c>
      <c r="C96" s="129">
        <v>31457389.688000001</v>
      </c>
      <c r="D96" s="65">
        <f>B96-C96</f>
        <v>-5818787.9480000027</v>
      </c>
      <c r="E96" s="129">
        <v>1254275108.5150001</v>
      </c>
      <c r="F96" s="129">
        <v>1260013478.3210001</v>
      </c>
      <c r="G96" s="80">
        <f>E96-F96</f>
        <v>-5738369.8059999943</v>
      </c>
    </row>
    <row r="97" spans="1:7" s="28" customFormat="1" ht="12" x14ac:dyDescent="0.2">
      <c r="A97" s="81" t="s">
        <v>16</v>
      </c>
      <c r="B97" s="65">
        <f>B95-B96</f>
        <v>11271725.908000004</v>
      </c>
      <c r="C97" s="65">
        <f>C95-C96</f>
        <v>-1326930.9810000025</v>
      </c>
      <c r="D97" s="82"/>
      <c r="E97" s="65">
        <f>E95-E96</f>
        <v>-70390448.906000137</v>
      </c>
      <c r="F97" s="82">
        <f>F95-F96</f>
        <v>-32141415.840000153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685.86880120201101</v>
      </c>
      <c r="D104" s="98">
        <f>IFERROR(((B104/C104)-1)*100,IF(B104+C104&lt;&gt;0,100,0))</f>
        <v>-100</v>
      </c>
      <c r="E104" s="84"/>
      <c r="F104" s="71"/>
      <c r="G104" s="71"/>
    </row>
    <row r="105" spans="1:7" s="16" customFormat="1" ht="12" x14ac:dyDescent="0.2">
      <c r="A105" s="79" t="s">
        <v>50</v>
      </c>
      <c r="B105" s="71"/>
      <c r="C105" s="130">
        <v>678.25185027413602</v>
      </c>
      <c r="D105" s="98">
        <f>IFERROR(((B105/C105)-1)*100,IF(B105+C105&lt;&gt;0,100,0))</f>
        <v>-100</v>
      </c>
      <c r="E105" s="84"/>
      <c r="F105" s="71"/>
      <c r="G105" s="71"/>
    </row>
    <row r="106" spans="1:7" s="16" customFormat="1" ht="12" x14ac:dyDescent="0.2">
      <c r="A106" s="79" t="s">
        <v>51</v>
      </c>
      <c r="B106" s="71"/>
      <c r="C106" s="130">
        <v>715.84820372909303</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524.672118264083</v>
      </c>
      <c r="D108" s="98">
        <f>IFERROR(((B108/C108)-1)*100,IF(B108+C108&lt;&gt;0,100,0))</f>
        <v>-100</v>
      </c>
      <c r="E108" s="84"/>
      <c r="F108" s="71"/>
      <c r="G108" s="71"/>
    </row>
    <row r="109" spans="1:7" s="16" customFormat="1" ht="12" x14ac:dyDescent="0.2">
      <c r="A109" s="79" t="s">
        <v>57</v>
      </c>
      <c r="B109" s="71"/>
      <c r="C109" s="130">
        <v>664.980118022488</v>
      </c>
      <c r="D109" s="98">
        <f>IFERROR(((B109/C109)-1)*100,IF(B109+C109&lt;&gt;0,100,0))</f>
        <v>-100</v>
      </c>
      <c r="E109" s="84"/>
      <c r="F109" s="71"/>
      <c r="G109" s="71"/>
    </row>
    <row r="110" spans="1:7" s="16" customFormat="1" ht="12" x14ac:dyDescent="0.2">
      <c r="A110" s="79" t="s">
        <v>59</v>
      </c>
      <c r="B110" s="71"/>
      <c r="C110" s="130">
        <v>767.04081057140399</v>
      </c>
      <c r="D110" s="98">
        <f>IFERROR(((B110/C110)-1)*100,IF(B110+C110&lt;&gt;0,100,0))</f>
        <v>-100</v>
      </c>
      <c r="E110" s="84"/>
      <c r="F110" s="71"/>
      <c r="G110" s="71"/>
    </row>
    <row r="111" spans="1:7" s="16" customFormat="1" ht="12" x14ac:dyDescent="0.2">
      <c r="A111" s="79" t="s">
        <v>58</v>
      </c>
      <c r="B111" s="71"/>
      <c r="C111" s="130">
        <v>739.53211313336999</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610</v>
      </c>
      <c r="C120" s="66">
        <v>427</v>
      </c>
      <c r="D120" s="98">
        <f>IFERROR(((B120/C120)-1)*100,IF(B120+C120&lt;&gt;0,100,0))</f>
        <v>42.857142857142861</v>
      </c>
      <c r="E120" s="66">
        <v>13879</v>
      </c>
      <c r="F120" s="66">
        <v>11432</v>
      </c>
      <c r="G120" s="98">
        <f>IFERROR(((E120/F120)-1)*100,IF(E120+F120&lt;&gt;0,100,0))</f>
        <v>21.404828551434573</v>
      </c>
    </row>
    <row r="121" spans="1:7" s="16" customFormat="1" ht="12" x14ac:dyDescent="0.2">
      <c r="A121" s="79" t="s">
        <v>74</v>
      </c>
      <c r="B121" s="67">
        <v>16</v>
      </c>
      <c r="C121" s="66">
        <v>24</v>
      </c>
      <c r="D121" s="98">
        <f>IFERROR(((B121/C121)-1)*100,IF(B121+C121&lt;&gt;0,100,0))</f>
        <v>-33.333333333333336</v>
      </c>
      <c r="E121" s="66">
        <v>416</v>
      </c>
      <c r="F121" s="66">
        <v>447</v>
      </c>
      <c r="G121" s="98">
        <f>IFERROR(((E121/F121)-1)*100,IF(E121+F121&lt;&gt;0,100,0))</f>
        <v>-6.9351230425055981</v>
      </c>
    </row>
    <row r="122" spans="1:7" s="28" customFormat="1" ht="12" x14ac:dyDescent="0.2">
      <c r="A122" s="81" t="s">
        <v>34</v>
      </c>
      <c r="B122" s="82">
        <f>SUM(B119:B121)</f>
        <v>626</v>
      </c>
      <c r="C122" s="82">
        <f>SUM(C119:C121)</f>
        <v>451</v>
      </c>
      <c r="D122" s="98">
        <f>IFERROR(((B122/C122)-1)*100,IF(B122+C122&lt;&gt;0,100,0))</f>
        <v>38.802660753880261</v>
      </c>
      <c r="E122" s="82">
        <f>SUM(E119:E121)</f>
        <v>14308</v>
      </c>
      <c r="F122" s="82">
        <f>SUM(F119:F121)</f>
        <v>11879</v>
      </c>
      <c r="G122" s="98">
        <f>IFERROR(((E122/F122)-1)*100,IF(E122+F122&lt;&gt;0,100,0))</f>
        <v>20.447849145550979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75</v>
      </c>
      <c r="C125" s="66">
        <v>124</v>
      </c>
      <c r="D125" s="98">
        <f>IFERROR(((B125/C125)-1)*100,IF(B125+C125&lt;&gt;0,100,0))</f>
        <v>-39.516129032258064</v>
      </c>
      <c r="E125" s="66">
        <v>1538</v>
      </c>
      <c r="F125" s="66">
        <v>1414</v>
      </c>
      <c r="G125" s="98">
        <f>IFERROR(((E125/F125)-1)*100,IF(E125+F125&lt;&gt;0,100,0))</f>
        <v>8.7694483734087605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75</v>
      </c>
      <c r="C127" s="82">
        <f>SUM(C125:C126)</f>
        <v>124</v>
      </c>
      <c r="D127" s="98">
        <f>IFERROR(((B127/C127)-1)*100,IF(B127+C127&lt;&gt;0,100,0))</f>
        <v>-39.516129032258064</v>
      </c>
      <c r="E127" s="82">
        <f>SUM(E125:E126)</f>
        <v>1538</v>
      </c>
      <c r="F127" s="82">
        <f>SUM(F125:F126)</f>
        <v>1414</v>
      </c>
      <c r="G127" s="98">
        <f>IFERROR(((E127/F127)-1)*100,IF(E127+F127&lt;&gt;0,100,0))</f>
        <v>8.7694483734087605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1136763</v>
      </c>
      <c r="C131" s="66">
        <v>477977</v>
      </c>
      <c r="D131" s="98">
        <f>IFERROR(((B131/C131)-1)*100,IF(B131+C131&lt;&gt;0,100,0))</f>
        <v>137.82797080194234</v>
      </c>
      <c r="E131" s="66">
        <v>12211974</v>
      </c>
      <c r="F131" s="66">
        <v>10271266</v>
      </c>
      <c r="G131" s="98">
        <f>IFERROR(((E131/F131)-1)*100,IF(E131+F131&lt;&gt;0,100,0))</f>
        <v>18.8945354934825</v>
      </c>
    </row>
    <row r="132" spans="1:7" s="16" customFormat="1" ht="12" x14ac:dyDescent="0.2">
      <c r="A132" s="79" t="s">
        <v>74</v>
      </c>
      <c r="B132" s="67">
        <v>547</v>
      </c>
      <c r="C132" s="66">
        <v>913</v>
      </c>
      <c r="D132" s="98">
        <f>IFERROR(((B132/C132)-1)*100,IF(B132+C132&lt;&gt;0,100,0))</f>
        <v>-40.087623220153347</v>
      </c>
      <c r="E132" s="66">
        <v>24644</v>
      </c>
      <c r="F132" s="66">
        <v>23224</v>
      </c>
      <c r="G132" s="98">
        <f>IFERROR(((E132/F132)-1)*100,IF(E132+F132&lt;&gt;0,100,0))</f>
        <v>6.1143644505683881</v>
      </c>
    </row>
    <row r="133" spans="1:7" s="16" customFormat="1" ht="12" x14ac:dyDescent="0.2">
      <c r="A133" s="81" t="s">
        <v>34</v>
      </c>
      <c r="B133" s="82">
        <f>SUM(B130:B132)</f>
        <v>1137310</v>
      </c>
      <c r="C133" s="82">
        <f>SUM(C130:C132)</f>
        <v>478890</v>
      </c>
      <c r="D133" s="98">
        <f>IFERROR(((B133/C133)-1)*100,IF(B133+C133&lt;&gt;0,100,0))</f>
        <v>137.48877612812964</v>
      </c>
      <c r="E133" s="82">
        <f>SUM(E130:E132)</f>
        <v>12346703</v>
      </c>
      <c r="F133" s="82">
        <f>SUM(F130:F132)</f>
        <v>10294490</v>
      </c>
      <c r="G133" s="98">
        <f>IFERROR(((E133/F133)-1)*100,IF(E133+F133&lt;&gt;0,100,0))</f>
        <v>19.935062348887598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28014</v>
      </c>
      <c r="C136" s="66">
        <v>76467</v>
      </c>
      <c r="D136" s="98">
        <f>IFERROR(((B136/C136)-1)*100,)</f>
        <v>-63.36458864608263</v>
      </c>
      <c r="E136" s="66">
        <v>658715</v>
      </c>
      <c r="F136" s="66">
        <v>895032</v>
      </c>
      <c r="G136" s="98">
        <f>IFERROR(((E136/F136)-1)*100,)</f>
        <v>-26.403190053539983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28014</v>
      </c>
      <c r="C138" s="82">
        <f>SUM(C136:C137)</f>
        <v>76467</v>
      </c>
      <c r="D138" s="98">
        <f>IFERROR(((B138/C138)-1)*100,)</f>
        <v>-63.36458864608263</v>
      </c>
      <c r="E138" s="82">
        <f>SUM(E136:E137)</f>
        <v>658715</v>
      </c>
      <c r="F138" s="82">
        <f>SUM(F136:F137)</f>
        <v>895032</v>
      </c>
      <c r="G138" s="98">
        <f>IFERROR(((E138/F138)-1)*100,)</f>
        <v>-26.403190053539983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102138882.17868</v>
      </c>
      <c r="C142" s="66">
        <v>46431264.86789</v>
      </c>
      <c r="D142" s="98">
        <f>IFERROR(((B142/C142)-1)*100,IF(B142+C142&lt;&gt;0,100,0))</f>
        <v>119.97867701707854</v>
      </c>
      <c r="E142" s="66">
        <v>1125745904.4595001</v>
      </c>
      <c r="F142" s="66">
        <v>1017940770.11476</v>
      </c>
      <c r="G142" s="98">
        <f>IFERROR(((E142/F142)-1)*100,IF(E142+F142&lt;&gt;0,100,0))</f>
        <v>10.590511502215039</v>
      </c>
    </row>
    <row r="143" spans="1:7" s="32" customFormat="1" x14ac:dyDescent="0.2">
      <c r="A143" s="79" t="s">
        <v>74</v>
      </c>
      <c r="B143" s="67">
        <v>2870320.61</v>
      </c>
      <c r="C143" s="66">
        <v>4835888.96</v>
      </c>
      <c r="D143" s="98">
        <f>IFERROR(((B143/C143)-1)*100,IF(B143+C143&lt;&gt;0,100,0))</f>
        <v>-40.645440088847693</v>
      </c>
      <c r="E143" s="66">
        <v>121403521.2</v>
      </c>
      <c r="F143" s="66">
        <v>123152148.76000001</v>
      </c>
      <c r="G143" s="98">
        <f>IFERROR(((E143/F143)-1)*100,IF(E143+F143&lt;&gt;0,100,0))</f>
        <v>-1.4198920421662709</v>
      </c>
    </row>
    <row r="144" spans="1:7" s="16" customFormat="1" ht="12" x14ac:dyDescent="0.2">
      <c r="A144" s="81" t="s">
        <v>34</v>
      </c>
      <c r="B144" s="82">
        <f>SUM(B141:B143)</f>
        <v>105009202.78868</v>
      </c>
      <c r="C144" s="82">
        <f>SUM(C141:C143)</f>
        <v>51267153.827890001</v>
      </c>
      <c r="D144" s="98">
        <f>IFERROR(((B144/C144)-1)*100,IF(B144+C144&lt;&gt;0,100,0))</f>
        <v>104.8274478844847</v>
      </c>
      <c r="E144" s="82">
        <f>SUM(E141:E143)</f>
        <v>1249803859.1832502</v>
      </c>
      <c r="F144" s="82">
        <f>SUM(F141:F143)</f>
        <v>1141092918.8747602</v>
      </c>
      <c r="G144" s="98">
        <f>IFERROR(((E144/F144)-1)*100,IF(E144+F144&lt;&gt;0,100,0))</f>
        <v>9.5269139357810229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26847.838</v>
      </c>
      <c r="C147" s="66">
        <v>112728.558</v>
      </c>
      <c r="D147" s="98">
        <f>IFERROR(((B147/C147)-1)*100,IF(B147+C147&lt;&gt;0,100,0))</f>
        <v>-76.183641061034422</v>
      </c>
      <c r="E147" s="66">
        <v>1216918.01495</v>
      </c>
      <c r="F147" s="66">
        <v>1159356.8055700001</v>
      </c>
      <c r="G147" s="98">
        <f>IFERROR(((E147/F147)-1)*100,IF(E147+F147&lt;&gt;0,100,0))</f>
        <v>4.9649261645296372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26847.838</v>
      </c>
      <c r="C149" s="82">
        <f>SUM(C147:C148)</f>
        <v>112728.558</v>
      </c>
      <c r="D149" s="98">
        <f>IFERROR(((B149/C149)-1)*100,IF(B149+C149&lt;&gt;0,100,0))</f>
        <v>-76.183641061034422</v>
      </c>
      <c r="E149" s="82">
        <f>SUM(E147:E148)</f>
        <v>1216918.01495</v>
      </c>
      <c r="F149" s="82">
        <f>SUM(F147:F148)</f>
        <v>1159356.8055700001</v>
      </c>
      <c r="G149" s="98">
        <f>IFERROR(((E149/F149)-1)*100,IF(E149+F149&lt;&gt;0,100,0))</f>
        <v>4.9649261645296372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926450</v>
      </c>
      <c r="C153" s="66">
        <v>889258</v>
      </c>
      <c r="D153" s="98">
        <f>IFERROR(((B153/C153)-1)*100,IF(B153+C153&lt;&gt;0,100,0))</f>
        <v>4.1823632736506244</v>
      </c>
      <c r="E153" s="78"/>
      <c r="F153" s="78"/>
      <c r="G153" s="65"/>
    </row>
    <row r="154" spans="1:7" s="16" customFormat="1" ht="12" x14ac:dyDescent="0.2">
      <c r="A154" s="79" t="s">
        <v>74</v>
      </c>
      <c r="B154" s="67">
        <v>2243</v>
      </c>
      <c r="C154" s="66">
        <v>2728</v>
      </c>
      <c r="D154" s="98">
        <f>IFERROR(((B154/C154)-1)*100,IF(B154+C154&lt;&gt;0,100,0))</f>
        <v>-17.778592375366564</v>
      </c>
      <c r="E154" s="78"/>
      <c r="F154" s="78"/>
      <c r="G154" s="65"/>
    </row>
    <row r="155" spans="1:7" s="28" customFormat="1" ht="12" x14ac:dyDescent="0.2">
      <c r="A155" s="81" t="s">
        <v>34</v>
      </c>
      <c r="B155" s="82">
        <f>SUM(B152:B154)</f>
        <v>988703</v>
      </c>
      <c r="C155" s="82">
        <f>SUM(C152:C154)</f>
        <v>891986</v>
      </c>
      <c r="D155" s="98">
        <f>IFERROR(((B155/C155)-1)*100,IF(B155+C155&lt;&gt;0,100,0))</f>
        <v>10.842883184265229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96174</v>
      </c>
      <c r="C158" s="66">
        <v>214321</v>
      </c>
      <c r="D158" s="98">
        <f>IFERROR(((B158/C158)-1)*100,IF(B158+C158&lt;&gt;0,100,0))</f>
        <v>-55.126189220841638</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96174</v>
      </c>
      <c r="C160" s="82">
        <f>SUM(C158:C159)</f>
        <v>214321</v>
      </c>
      <c r="D160" s="98">
        <f>IFERROR(((B160/C160)-1)*100,IF(B160+C160&lt;&gt;0,100,0))</f>
        <v>-55.126189220841638</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8827</v>
      </c>
      <c r="C168" s="113">
        <v>11665</v>
      </c>
      <c r="D168" s="111">
        <f>IFERROR(((B168/C168)-1)*100,IF(B168+C168&lt;&gt;0,100,0))</f>
        <v>-24.329189884269187</v>
      </c>
      <c r="E168" s="113">
        <v>406179</v>
      </c>
      <c r="F168" s="113">
        <v>369219</v>
      </c>
      <c r="G168" s="111">
        <f>IFERROR(((E168/F168)-1)*100,IF(E168+F168&lt;&gt;0,100,0))</f>
        <v>10.010319078920649</v>
      </c>
    </row>
    <row r="169" spans="1:7" x14ac:dyDescent="0.2">
      <c r="A169" s="101" t="s">
        <v>32</v>
      </c>
      <c r="B169" s="112">
        <v>59129</v>
      </c>
      <c r="C169" s="113">
        <v>82468</v>
      </c>
      <c r="D169" s="111">
        <f t="shared" ref="D169:D171" si="5">IFERROR(((B169/C169)-1)*100,IF(B169+C169&lt;&gt;0,100,0))</f>
        <v>-28.300674200902165</v>
      </c>
      <c r="E169" s="113">
        <v>2660596</v>
      </c>
      <c r="F169" s="113">
        <v>2720370</v>
      </c>
      <c r="G169" s="111">
        <f>IFERROR(((E169/F169)-1)*100,IF(E169+F169&lt;&gt;0,100,0))</f>
        <v>-2.1972746354356198</v>
      </c>
    </row>
    <row r="170" spans="1:7" x14ac:dyDescent="0.2">
      <c r="A170" s="101" t="s">
        <v>92</v>
      </c>
      <c r="B170" s="112">
        <v>19073178</v>
      </c>
      <c r="C170" s="113">
        <v>18069498</v>
      </c>
      <c r="D170" s="111">
        <f t="shared" si="5"/>
        <v>5.5545538675175088</v>
      </c>
      <c r="E170" s="113">
        <v>740179426</v>
      </c>
      <c r="F170" s="113">
        <v>680183302</v>
      </c>
      <c r="G170" s="111">
        <f>IFERROR(((E170/F170)-1)*100,IF(E170+F170&lt;&gt;0,100,0))</f>
        <v>8.8205817201904679</v>
      </c>
    </row>
    <row r="171" spans="1:7" x14ac:dyDescent="0.2">
      <c r="A171" s="101" t="s">
        <v>93</v>
      </c>
      <c r="B171" s="112">
        <v>140946</v>
      </c>
      <c r="C171" s="113">
        <v>136554</v>
      </c>
      <c r="D171" s="111">
        <f t="shared" si="5"/>
        <v>3.2163100311964454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525</v>
      </c>
      <c r="C174" s="113">
        <v>647</v>
      </c>
      <c r="D174" s="111">
        <f t="shared" ref="D174:D177" si="6">IFERROR(((B174/C174)-1)*100,IF(B174+C174&lt;&gt;0,100,0))</f>
        <v>-18.856259659969087</v>
      </c>
      <c r="E174" s="113">
        <v>19237</v>
      </c>
      <c r="F174" s="113">
        <v>24632</v>
      </c>
      <c r="G174" s="111">
        <f t="shared" ref="G174" si="7">IFERROR(((E174/F174)-1)*100,IF(E174+F174&lt;&gt;0,100,0))</f>
        <v>-21.902403377720038</v>
      </c>
    </row>
    <row r="175" spans="1:7" x14ac:dyDescent="0.2">
      <c r="A175" s="101" t="s">
        <v>32</v>
      </c>
      <c r="B175" s="112">
        <v>6602</v>
      </c>
      <c r="C175" s="113">
        <v>6837</v>
      </c>
      <c r="D175" s="111">
        <f t="shared" si="6"/>
        <v>-3.4371800497294158</v>
      </c>
      <c r="E175" s="113">
        <v>246753</v>
      </c>
      <c r="F175" s="113">
        <v>275244</v>
      </c>
      <c r="G175" s="111">
        <f t="shared" ref="G175" si="8">IFERROR(((E175/F175)-1)*100,IF(E175+F175&lt;&gt;0,100,0))</f>
        <v>-10.351179317260318</v>
      </c>
    </row>
    <row r="176" spans="1:7" x14ac:dyDescent="0.2">
      <c r="A176" s="101" t="s">
        <v>92</v>
      </c>
      <c r="B176" s="112">
        <v>99897</v>
      </c>
      <c r="C176" s="113">
        <v>66296</v>
      </c>
      <c r="D176" s="111">
        <f t="shared" si="6"/>
        <v>50.683299143236397</v>
      </c>
      <c r="E176" s="113">
        <v>2465603</v>
      </c>
      <c r="F176" s="113">
        <v>4419238</v>
      </c>
      <c r="G176" s="111">
        <f t="shared" ref="G176" si="9">IFERROR(((E176/F176)-1)*100,IF(E176+F176&lt;&gt;0,100,0))</f>
        <v>-44.207508172223356</v>
      </c>
    </row>
    <row r="177" spans="1:7" x14ac:dyDescent="0.2">
      <c r="A177" s="101" t="s">
        <v>93</v>
      </c>
      <c r="B177" s="112">
        <v>67361</v>
      </c>
      <c r="C177" s="113">
        <v>62322</v>
      </c>
      <c r="D177" s="111">
        <f t="shared" si="6"/>
        <v>8.0854272969416829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2020-11-09T06:00:00+00:00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7596B209-7D63-49F0-8E7F-8514A1DDB9A2}"/>
</file>

<file path=customXml/itemProps2.xml><?xml version="1.0" encoding="utf-8"?>
<ds:datastoreItem xmlns:ds="http://schemas.openxmlformats.org/officeDocument/2006/customXml" ds:itemID="{47F36812-C84F-4A4C-B002-26AAA09A0BD6}"/>
</file>

<file path=customXml/itemProps3.xml><?xml version="1.0" encoding="utf-8"?>
<ds:datastoreItem xmlns:ds="http://schemas.openxmlformats.org/officeDocument/2006/customXml" ds:itemID="{CE781962-5A0E-416F-BD40-FD545B8894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2020-11-09T06:38:51Z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