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<sst xmlns="http://schemas.openxmlformats.org/spreadsheetml/2006/main" count="265" uniqueCount="100">
  <si>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</si>
  <si>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</si>
  <si>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</si>
  <si>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</si>
  <si>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</si>
  <si>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</si>
  <si>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</si>
  <si>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</si>
  <si>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</si>
  <si>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</si>
  <si>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</si>
  <si>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</si>
  <si>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</si>
  <si>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</si>
  <si>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</si>
  <si>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</si>
  <si>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</si>
  <si>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</si>
  <si>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</si>
  <si>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</si>
  <si>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</si>
  <si>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</si>
  <si>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</si>
  <si>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</si>
  <si>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</si>
  <si>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</si>
  <si>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</si>
  <si>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</si>
  <si>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</si>
  <si>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</si>
  <si>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</si>
  <si>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</si>
  <si>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</si>
  <si>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</si>
  <si>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</si>
  <si>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</si>
  <si>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</si>
  <si>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</si>
  <si>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</si>
  <si>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</si>
  <si>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</si>
  <si>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</si>
  <si>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</si>
  <si>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</si>
  <si>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</si>
  <si>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</si>
  <si>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</si>
  <si>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</si>
  <si>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</si>
  <si>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</si>
  <si>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</si>
  <si>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</si>
  <si>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</si>
  <si>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</si>
  <si>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</si>
  <si>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</si>
  <si>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</si>
  <si>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</si>
  <si>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</si>
  <si>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</si>
  <si>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</si>
  <si>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</si>
  <si>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</si>
  <si>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</si>
  <si>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</si>
  <si>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</si>
  <si>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</si>
  <si>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</si>
  <si>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</si>
  <si>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</si>
  <si>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</si>
  <si>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</si>
  <si>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</si>
  <si>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</si>
  <si>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</si>
  <si>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</si>
  <si>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</si>
  <si>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</si>
  <si>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</si>
  <si>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</si>
  <si>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</si>
  <si>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</si>
  <si>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</si>
  <si>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</si>
  <si>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</si>
  <si>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</si>
  <si>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</si>
  <si>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</si>
  <si>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</si>
  <si>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</si>
  <si>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</si>
  <si>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</si>
  <si>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</si>
  <si>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</si>
  <si>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</si>
  <si>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</si>
  <si>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</si>
  <si>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24 December 2020</t>
  </si>
  <si>
    <t>24.12.2020</t>
  </si>
  <si>
    <t>27.12.2019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</si>
</sst>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773077</v>
      </c>
      <c r="C11" s="67">
        <v>459758</v>
      </c>
      <c r="D11" s="98">
        <f>IFERROR(((B11/C11)-1)*100,IF(B11+C11&lt;&gt;0,100,0))</f>
        <v>68.148678217671034</v>
      </c>
      <c r="E11" s="67">
        <v>92372932</v>
      </c>
      <c r="F11" s="67">
        <v>76360601</v>
      </c>
      <c r="G11" s="98">
        <f>IFERROR(((E11/F11)-1)*100,IF(E11+F11&lt;&gt;0,100,0))</f>
        <v>20.969362197660011</v>
      </c>
    </row>
    <row r="12" spans="1:7" s="16" customFormat="1" ht="12" x14ac:dyDescent="0.2">
      <c r="A12" s="64" t="s">
        <v>9</v>
      </c>
      <c r="B12" s="67">
        <v>1187009.547</v>
      </c>
      <c r="C12" s="67">
        <v>547526.522</v>
      </c>
      <c r="D12" s="98">
        <f>IFERROR(((B12/C12)-1)*100,IF(B12+C12&lt;&gt;0,100,0))</f>
        <v>116.79489473205828</v>
      </c>
      <c r="E12" s="67">
        <v>116610308.42900001</v>
      </c>
      <c r="F12" s="67">
        <v>82240477.363999993</v>
      </c>
      <c r="G12" s="98">
        <f>IFERROR(((E12/F12)-1)*100,IF(E12+F12&lt;&gt;0,100,0))</f>
        <v>41.791867176156593</v>
      </c>
    </row>
    <row r="13" spans="1:7" s="16" customFormat="1" ht="12" x14ac:dyDescent="0.2">
      <c r="A13" s="64" t="s">
        <v>10</v>
      </c>
      <c r="B13" s="67">
        <v>42966374.366123997</v>
      </c>
      <c r="C13" s="67">
        <v>26493329.529299699</v>
      </c>
      <c r="D13" s="98">
        <f>IFERROR(((B13/C13)-1)*100,IF(B13+C13&lt;&gt;0,100,0))</f>
        <v>62.17808455749703</v>
      </c>
      <c r="E13" s="67">
        <v>5758908758.50037</v>
      </c>
      <c r="F13" s="67">
        <v>5125686392.4277201</v>
      </c>
      <c r="G13" s="98">
        <f>IFERROR(((E13/F13)-1)*100,IF(E13+F13&lt;&gt;0,100,0))</f>
        <v>12.353903801218147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113</v>
      </c>
      <c r="C16" s="67">
        <v>97</v>
      </c>
      <c r="D16" s="98">
        <f>IFERROR(((B16/C16)-1)*100,IF(B16+C16&lt;&gt;0,100,0))</f>
        <v>16.494845360824751</v>
      </c>
      <c r="E16" s="67">
        <v>16274</v>
      </c>
      <c r="F16" s="67">
        <v>13521</v>
      </c>
      <c r="G16" s="98">
        <f>IFERROR(((E16/F16)-1)*100,IF(E16+F16&lt;&gt;0,100,0))</f>
        <v>20.36092005029213</v>
      </c>
    </row>
    <row r="17" spans="1:7" s="16" customFormat="1" ht="12" x14ac:dyDescent="0.2">
      <c r="A17" s="64" t="s">
        <v>9</v>
      </c>
      <c r="B17" s="67">
        <v>225209.55799999999</v>
      </c>
      <c r="C17" s="67">
        <v>56140.400999999998</v>
      </c>
      <c r="D17" s="98">
        <f>IFERROR(((B17/C17)-1)*100,IF(B17+C17&lt;&gt;0,100,0))</f>
        <v>301.15416703204528</v>
      </c>
      <c r="E17" s="67">
        <v>9277383.0160000008</v>
      </c>
      <c r="F17" s="67">
        <v>7518103.4709999999</v>
      </c>
      <c r="G17" s="98">
        <f>IFERROR(((E17/F17)-1)*100,IF(E17+F17&lt;&gt;0,100,0))</f>
        <v>23.400576379218087</v>
      </c>
    </row>
    <row r="18" spans="1:7" s="16" customFormat="1" ht="12" x14ac:dyDescent="0.2">
      <c r="A18" s="64" t="s">
        <v>10</v>
      </c>
      <c r="B18" s="67">
        <v>1847917.3761740499</v>
      </c>
      <c r="C18" s="67">
        <v>3149182.1663997499</v>
      </c>
      <c r="D18" s="98">
        <f>IFERROR(((B18/C18)-1)*100,IF(B18+C18&lt;&gt;0,100,0))</f>
        <v>-41.320721427600013</v>
      </c>
      <c r="E18" s="67">
        <v>334799436.66110897</v>
      </c>
      <c r="F18" s="67">
        <v>237401580.06093299</v>
      </c>
      <c r="G18" s="98">
        <f>IFERROR(((E18/F18)-1)*100,IF(E18+F18&lt;&gt;0,100,0))</f>
        <v>41.026625254632762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8213602.3420799999</v>
      </c>
      <c r="C24" s="66">
        <v>4430107.88442</v>
      </c>
      <c r="D24" s="65">
        <f>B24-C24</f>
        <v>3783494.4576599998</v>
      </c>
      <c r="E24" s="67">
        <v>935436290.21827996</v>
      </c>
      <c r="F24" s="67">
        <v>897732143.88088</v>
      </c>
      <c r="G24" s="65">
        <f>E24-F24</f>
        <v>37704146.33739996</v>
      </c>
    </row>
    <row r="25" spans="1:7" s="16" customFormat="1" ht="12" x14ac:dyDescent="0.2">
      <c r="A25" s="68" t="s">
        <v>15</v>
      </c>
      <c r="B25" s="66">
        <v>6541453.35451</v>
      </c>
      <c r="C25" s="66">
        <v>6061846.0761000002</v>
      </c>
      <c r="D25" s="65">
        <f>B25-C25</f>
        <v>479607.2784099998</v>
      </c>
      <c r="E25" s="67">
        <v>1060048429.48039</v>
      </c>
      <c r="F25" s="67">
        <v>1011454038.92276</v>
      </c>
      <c r="G25" s="65">
        <f>E25-F25</f>
        <v>48594390.557629943</v>
      </c>
    </row>
    <row r="26" spans="1:7" s="28" customFormat="1" ht="12" x14ac:dyDescent="0.2">
      <c r="A26" s="69" t="s">
        <v>16</v>
      </c>
      <c r="B26" s="70">
        <f>B24-B25</f>
        <v>1672148.9875699999</v>
      </c>
      <c r="C26" s="70">
        <f>C24-C25</f>
        <v>-1631738.1916800002</v>
      </c>
      <c r="D26" s="70"/>
      <c r="E26" s="70">
        <f>E24-E25</f>
        <v>-124612139.26210999</v>
      </c>
      <c r="F26" s="70">
        <f>F24-F25</f>
        <v>-113721895.04188001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59175.803544219998</v>
      </c>
      <c r="C33" s="126">
        <v>57430.701715390001</v>
      </c>
      <c r="D33" s="98">
        <f t="shared" ref="D33:D42" si="0">IFERROR(((B33/C33)-1)*100,IF(B33+C33&lt;&gt;0,100,0))</f>
        <v>3.0386218115150632</v>
      </c>
      <c r="E33" s="64"/>
      <c r="F33" s="126">
        <v>59788.12</v>
      </c>
      <c r="G33" s="126">
        <v>58142.43</v>
      </c>
    </row>
    <row r="34" spans="1:7" s="16" customFormat="1" ht="12" x14ac:dyDescent="0.2">
      <c r="A34" s="64" t="s">
        <v>23</v>
      </c>
      <c r="B34" s="126">
        <v>64020.213563400001</v>
      </c>
      <c r="C34" s="126">
        <v>77692.200861129997</v>
      </c>
      <c r="D34" s="98">
        <f t="shared" si="0"/>
        <v>-17.597631610626951</v>
      </c>
      <c r="E34" s="64"/>
      <c r="F34" s="126">
        <v>65299.65</v>
      </c>
      <c r="G34" s="126">
        <v>61930.64</v>
      </c>
    </row>
    <row r="35" spans="1:7" s="16" customFormat="1" ht="12" x14ac:dyDescent="0.2">
      <c r="A35" s="64" t="s">
        <v>24</v>
      </c>
      <c r="B35" s="126">
        <v>44655.644179520001</v>
      </c>
      <c r="C35" s="126">
        <v>46062.179950849997</v>
      </c>
      <c r="D35" s="98">
        <f t="shared" si="0"/>
        <v>-3.0535588476941822</v>
      </c>
      <c r="E35" s="64"/>
      <c r="F35" s="126">
        <v>45595.03</v>
      </c>
      <c r="G35" s="126">
        <v>43919.61</v>
      </c>
    </row>
    <row r="36" spans="1:7" s="16" customFormat="1" ht="12" x14ac:dyDescent="0.2">
      <c r="A36" s="64" t="s">
        <v>25</v>
      </c>
      <c r="B36" s="126">
        <v>54125.227339069999</v>
      </c>
      <c r="C36" s="126">
        <v>51147.445980739998</v>
      </c>
      <c r="D36" s="98">
        <f t="shared" si="0"/>
        <v>5.821955136237511</v>
      </c>
      <c r="E36" s="64"/>
      <c r="F36" s="126">
        <v>54744.43</v>
      </c>
      <c r="G36" s="126">
        <v>53193.24</v>
      </c>
    </row>
    <row r="37" spans="1:7" s="16" customFormat="1" ht="12" x14ac:dyDescent="0.2">
      <c r="A37" s="64" t="s">
        <v>79</v>
      </c>
      <c r="B37" s="126">
        <v>57117.478186519998</v>
      </c>
      <c r="C37" s="126">
        <v>49386.216637689999</v>
      </c>
      <c r="D37" s="98">
        <f t="shared" si="0"/>
        <v>15.654694923380186</v>
      </c>
      <c r="E37" s="64"/>
      <c r="F37" s="126">
        <v>57878.06</v>
      </c>
      <c r="G37" s="126">
        <v>55523.49</v>
      </c>
    </row>
    <row r="38" spans="1:7" s="16" customFormat="1" ht="12" x14ac:dyDescent="0.2">
      <c r="A38" s="64" t="s">
        <v>26</v>
      </c>
      <c r="B38" s="126">
        <v>77510.188739420002</v>
      </c>
      <c r="C38" s="126">
        <v>69920.982191989999</v>
      </c>
      <c r="D38" s="98">
        <f t="shared" si="0"/>
        <v>10.85397588751178</v>
      </c>
      <c r="E38" s="64"/>
      <c r="F38" s="126">
        <v>78897.929999999993</v>
      </c>
      <c r="G38" s="126">
        <v>77029.37</v>
      </c>
    </row>
    <row r="39" spans="1:7" s="16" customFormat="1" ht="12" x14ac:dyDescent="0.2">
      <c r="A39" s="64" t="s">
        <v>27</v>
      </c>
      <c r="B39" s="126">
        <v>12100.2832378</v>
      </c>
      <c r="C39" s="126">
        <v>15782.55505187</v>
      </c>
      <c r="D39" s="98">
        <f t="shared" si="0"/>
        <v>-23.33127812301662</v>
      </c>
      <c r="E39" s="64"/>
      <c r="F39" s="126">
        <v>12430.55</v>
      </c>
      <c r="G39" s="126">
        <v>11585.24</v>
      </c>
    </row>
    <row r="40" spans="1:7" s="16" customFormat="1" ht="12" x14ac:dyDescent="0.2">
      <c r="A40" s="64" t="s">
        <v>28</v>
      </c>
      <c r="B40" s="126">
        <v>75470.168266049994</v>
      </c>
      <c r="C40" s="126">
        <v>74271.913675189993</v>
      </c>
      <c r="D40" s="98">
        <f t="shared" si="0"/>
        <v>1.6133347473720416</v>
      </c>
      <c r="E40" s="64"/>
      <c r="F40" s="126">
        <v>76883.48</v>
      </c>
      <c r="G40" s="126">
        <v>74452.62</v>
      </c>
    </row>
    <row r="41" spans="1:7" s="16" customFormat="1" ht="12" x14ac:dyDescent="0.2">
      <c r="A41" s="64" t="s">
        <v>29</v>
      </c>
      <c r="B41" s="126">
        <v>3810.83389429</v>
      </c>
      <c r="C41" s="126">
        <v>2753.6419531699999</v>
      </c>
      <c r="D41" s="98">
        <f t="shared" si="0"/>
        <v>38.392498338535198</v>
      </c>
      <c r="E41" s="64"/>
      <c r="F41" s="126">
        <v>4001.92</v>
      </c>
      <c r="G41" s="126">
        <v>3650.3</v>
      </c>
    </row>
    <row r="42" spans="1:7" s="16" customFormat="1" ht="12" x14ac:dyDescent="0.2">
      <c r="A42" s="64" t="s">
        <v>78</v>
      </c>
      <c r="B42" s="126">
        <v>985.93852002000006</v>
      </c>
      <c r="C42" s="126">
        <v>883.87100328999998</v>
      </c>
      <c r="D42" s="98">
        <f t="shared" si="0"/>
        <v>11.54778427508969</v>
      </c>
      <c r="E42" s="64"/>
      <c r="F42" s="126">
        <v>986.73</v>
      </c>
      <c r="G42" s="126">
        <v>964.88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17723.617713522999</v>
      </c>
      <c r="D48" s="72"/>
      <c r="E48" s="127">
        <v>17547.9783723336</v>
      </c>
      <c r="F48" s="72"/>
      <c r="G48" s="98">
        <f>IFERROR(((C48/E48)-1)*100,IF(C48+E48&lt;&gt;0,100,0))</f>
        <v>1.0009092640911543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2706</v>
      </c>
      <c r="D54" s="75"/>
      <c r="E54" s="128">
        <v>416139</v>
      </c>
      <c r="F54" s="128">
        <v>48814920.520000003</v>
      </c>
      <c r="G54" s="128">
        <v>10155991.439999999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2224</v>
      </c>
      <c r="C68" s="66">
        <v>768</v>
      </c>
      <c r="D68" s="98">
        <f>IFERROR(((B68/C68)-1)*100,IF(B68+C68&lt;&gt;0,100,0))</f>
        <v>189.58333333333334</v>
      </c>
      <c r="E68" s="66">
        <v>333837</v>
      </c>
      <c r="F68" s="66">
        <v>290835</v>
      </c>
      <c r="G68" s="98">
        <f>IFERROR(((E68/F68)-1)*100,IF(E68+F68&lt;&gt;0,100,0))</f>
        <v>14.785703233792358</v>
      </c>
    </row>
    <row r="69" spans="1:7" s="16" customFormat="1" ht="12" x14ac:dyDescent="0.2">
      <c r="A69" s="79" t="s">
        <v>54</v>
      </c>
      <c r="B69" s="67">
        <v>47946846.310999997</v>
      </c>
      <c r="C69" s="66">
        <v>24723050.607999999</v>
      </c>
      <c r="D69" s="98">
        <f>IFERROR(((B69/C69)-1)*100,IF(B69+C69&lt;&gt;0,100,0))</f>
        <v>93.935801334666749</v>
      </c>
      <c r="E69" s="66">
        <v>10917271537.577999</v>
      </c>
      <c r="F69" s="66">
        <v>9898045112.3199997</v>
      </c>
      <c r="G69" s="98">
        <f>IFERROR(((E69/F69)-1)*100,IF(E69+F69&lt;&gt;0,100,0))</f>
        <v>10.297249746713909</v>
      </c>
    </row>
    <row r="70" spans="1:7" s="62" customFormat="1" ht="12" x14ac:dyDescent="0.2">
      <c r="A70" s="79" t="s">
        <v>55</v>
      </c>
      <c r="B70" s="67">
        <v>48333010.175810002</v>
      </c>
      <c r="C70" s="66">
        <v>25339439.308839999</v>
      </c>
      <c r="D70" s="98">
        <f>IFERROR(((B70/C70)-1)*100,IF(B70+C70&lt;&gt;0,100,0))</f>
        <v>90.74222435122465</v>
      </c>
      <c r="E70" s="66">
        <v>10535042446.9904</v>
      </c>
      <c r="F70" s="66">
        <v>9956247308.2411098</v>
      </c>
      <c r="G70" s="98">
        <f>IFERROR(((E70/F70)-1)*100,IF(E70+F70&lt;&gt;0,100,0))</f>
        <v>5.813386518334096</v>
      </c>
    </row>
    <row r="71" spans="1:7" s="16" customFormat="1" ht="12" x14ac:dyDescent="0.2">
      <c r="A71" s="79" t="s">
        <v>94</v>
      </c>
      <c r="B71" s="98">
        <f>IFERROR(B69/B68/1000,)</f>
        <v>21.558833772931653</v>
      </c>
      <c r="C71" s="98">
        <f>IFERROR(C69/C68/1000,)</f>
        <v>32.19147214583333</v>
      </c>
      <c r="D71" s="98">
        <f>IFERROR(((B71/C71)-1)*100,IF(B71+C71&lt;&gt;0,100,0))</f>
        <v>-33.029363567884864</v>
      </c>
      <c r="E71" s="98">
        <f>IFERROR(E69/E68/1000,)</f>
        <v>32.702401284393282</v>
      </c>
      <c r="F71" s="98">
        <f>IFERROR(F69/F68/1000,)</f>
        <v>34.033197903691089</v>
      </c>
      <c r="G71" s="98">
        <f>IFERROR(((E71/F71)-1)*100,IF(E71+F71&lt;&gt;0,100,0))</f>
        <v>-3.9102896620639815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1474</v>
      </c>
      <c r="C74" s="66">
        <v>747</v>
      </c>
      <c r="D74" s="98">
        <f>IFERROR(((B74/C74)-1)*100,IF(B74+C74&lt;&gt;0,100,0))</f>
        <v>97.32262382864792</v>
      </c>
      <c r="E74" s="66">
        <v>142486</v>
      </c>
      <c r="F74" s="66">
        <v>176414</v>
      </c>
      <c r="G74" s="98">
        <f>IFERROR(((E74/F74)-1)*100,IF(E74+F74&lt;&gt;0,100,0))</f>
        <v>-19.23203373881891</v>
      </c>
    </row>
    <row r="75" spans="1:7" s="16" customFormat="1" ht="12" x14ac:dyDescent="0.2">
      <c r="A75" s="79" t="s">
        <v>54</v>
      </c>
      <c r="B75" s="67">
        <v>213350975</v>
      </c>
      <c r="C75" s="66">
        <v>115786580</v>
      </c>
      <c r="D75" s="98">
        <f>IFERROR(((B75/C75)-1)*100,IF(B75+C75&lt;&gt;0,100,0))</f>
        <v>84.262265108788938</v>
      </c>
      <c r="E75" s="66">
        <v>21362987187.508999</v>
      </c>
      <c r="F75" s="66">
        <v>25695602223.115002</v>
      </c>
      <c r="G75" s="98">
        <f>IFERROR(((E75/F75)-1)*100,IF(E75+F75&lt;&gt;0,100,0))</f>
        <v>-16.861309565683236</v>
      </c>
    </row>
    <row r="76" spans="1:7" s="16" customFormat="1" ht="12" x14ac:dyDescent="0.2">
      <c r="A76" s="79" t="s">
        <v>55</v>
      </c>
      <c r="B76" s="67">
        <v>213615175.17818001</v>
      </c>
      <c r="C76" s="66">
        <v>114408179.85919</v>
      </c>
      <c r="D76" s="98">
        <f>IFERROR(((B76/C76)-1)*100,IF(B76+C76&lt;&gt;0,100,0))</f>
        <v>86.71320131225832</v>
      </c>
      <c r="E76" s="66">
        <v>20700407457.096901</v>
      </c>
      <c r="F76" s="66">
        <v>25423051018.380402</v>
      </c>
      <c r="G76" s="98">
        <f>IFERROR(((E76/F76)-1)*100,IF(E76+F76&lt;&gt;0,100,0))</f>
        <v>-18.576226582203358</v>
      </c>
    </row>
    <row r="77" spans="1:7" s="16" customFormat="1" ht="12" x14ac:dyDescent="0.2">
      <c r="A77" s="79" t="s">
        <v>94</v>
      </c>
      <c r="B77" s="98">
        <f>IFERROR(B75/B74/1000,)</f>
        <v>144.74285956580732</v>
      </c>
      <c r="C77" s="98">
        <f>IFERROR(C75/C74/1000,)</f>
        <v>155.00211512717539</v>
      </c>
      <c r="D77" s="98">
        <f>IFERROR(((B77/C77)-1)*100,IF(B77+C77&lt;&gt;0,100,0))</f>
        <v>-6.6187842359122673</v>
      </c>
      <c r="E77" s="98">
        <f>IFERROR(E75/E74/1000,)</f>
        <v>149.93042956858216</v>
      </c>
      <c r="F77" s="98">
        <f>IFERROR(F75/F74/1000,)</f>
        <v>145.65511933925313</v>
      </c>
      <c r="G77" s="98">
        <f>IFERROR(((E77/F77)-1)*100,IF(E77+F77&lt;&gt;0,100,0))</f>
        <v>2.9352282629841353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80</v>
      </c>
      <c r="C80" s="66">
        <v>25</v>
      </c>
      <c r="D80" s="98">
        <f>IFERROR(((B80/C80)-1)*100,IF(B80+C80&lt;&gt;0,100,0))</f>
        <v>220.00000000000003</v>
      </c>
      <c r="E80" s="66">
        <v>10916</v>
      </c>
      <c r="F80" s="66">
        <v>9086</v>
      </c>
      <c r="G80" s="98">
        <f>IFERROR(((E80/F80)-1)*100,IF(E80+F80&lt;&gt;0,100,0))</f>
        <v>20.140876073079461</v>
      </c>
    </row>
    <row r="81" spans="1:7" s="16" customFormat="1" ht="12" x14ac:dyDescent="0.2">
      <c r="A81" s="79" t="s">
        <v>54</v>
      </c>
      <c r="B81" s="67">
        <v>3161976.43</v>
      </c>
      <c r="C81" s="66">
        <v>1156884.2590000001</v>
      </c>
      <c r="D81" s="98">
        <f>IFERROR(((B81/C81)-1)*100,IF(B81+C81&lt;&gt;0,100,0))</f>
        <v>173.31830348639917</v>
      </c>
      <c r="E81" s="66">
        <v>965098769.93099999</v>
      </c>
      <c r="F81" s="66">
        <v>717229360.29299998</v>
      </c>
      <c r="G81" s="98">
        <f>IFERROR(((E81/F81)-1)*100,IF(E81+F81&lt;&gt;0,100,0))</f>
        <v>34.559294886748823</v>
      </c>
    </row>
    <row r="82" spans="1:7" s="16" customFormat="1" ht="12" x14ac:dyDescent="0.2">
      <c r="A82" s="79" t="s">
        <v>55</v>
      </c>
      <c r="B82" s="67">
        <v>0</v>
      </c>
      <c r="C82" s="66">
        <v>27389.141770050101</v>
      </c>
      <c r="D82" s="98">
        <f>IFERROR(((B82/C82)-1)*100,IF(B82+C82&lt;&gt;0,100,0))</f>
        <v>-100</v>
      </c>
      <c r="E82" s="66">
        <v>343820002.607328</v>
      </c>
      <c r="F82" s="66">
        <v>223455134.15935901</v>
      </c>
      <c r="G82" s="98">
        <f>IFERROR(((E82/F82)-1)*100,IF(E82+F82&lt;&gt;0,100,0))</f>
        <v>53.865340306806161</v>
      </c>
    </row>
    <row r="83" spans="1:7" s="32" customFormat="1" x14ac:dyDescent="0.2">
      <c r="A83" s="79" t="s">
        <v>94</v>
      </c>
      <c r="B83" s="98">
        <f>IFERROR(B81/B80/1000,)</f>
        <v>39.524705375000003</v>
      </c>
      <c r="C83" s="98">
        <f>IFERROR(C81/C80/1000,)</f>
        <v>46.275370360000004</v>
      </c>
      <c r="D83" s="98">
        <f>IFERROR(((B83/C83)-1)*100,IF(B83+C83&lt;&gt;0,100,0))</f>
        <v>-14.588030160500265</v>
      </c>
      <c r="E83" s="98">
        <f>IFERROR(E81/E80/1000,)</f>
        <v>88.411393361212902</v>
      </c>
      <c r="F83" s="98">
        <f>IFERROR(F81/F80/1000,)</f>
        <v>78.937856074510236</v>
      </c>
      <c r="G83" s="98">
        <f>IFERROR(((E83/F83)-1)*100,IF(E83+F83&lt;&gt;0,100,0))</f>
        <v>12.001259924972496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3778</v>
      </c>
      <c r="C86" s="64">
        <f>C68+C74+C80</f>
        <v>1540</v>
      </c>
      <c r="D86" s="98">
        <f>IFERROR(((B86/C86)-1)*100,IF(B86+C86&lt;&gt;0,100,0))</f>
        <v>145.32467532467535</v>
      </c>
      <c r="E86" s="64">
        <f>E68+E74+E80</f>
        <v>487239</v>
      </c>
      <c r="F86" s="64">
        <f>F68+F74+F80</f>
        <v>476335</v>
      </c>
      <c r="G86" s="98">
        <f>IFERROR(((E86/F86)-1)*100,IF(E86+F86&lt;&gt;0,100,0))</f>
        <v>2.2891452444183225</v>
      </c>
    </row>
    <row r="87" spans="1:7" s="62" customFormat="1" ht="12" x14ac:dyDescent="0.2">
      <c r="A87" s="79" t="s">
        <v>54</v>
      </c>
      <c r="B87" s="64">
        <f t="shared" ref="B87:C87" si="1">B69+B75+B81</f>
        <v>264459797.741</v>
      </c>
      <c r="C87" s="64">
        <f t="shared" si="1"/>
        <v>141666514.86700001</v>
      </c>
      <c r="D87" s="98">
        <f>IFERROR(((B87/C87)-1)*100,IF(B87+C87&lt;&gt;0,100,0))</f>
        <v>86.677704317976151</v>
      </c>
      <c r="E87" s="64">
        <f t="shared" ref="E87:F87" si="2">E69+E75+E81</f>
        <v>33245357495.017998</v>
      </c>
      <c r="F87" s="64">
        <f t="shared" si="2"/>
        <v>36310876695.727997</v>
      </c>
      <c r="G87" s="98">
        <f>IFERROR(((E87/F87)-1)*100,IF(E87+F87&lt;&gt;0,100,0))</f>
        <v>-8.4424268419568627</v>
      </c>
    </row>
    <row r="88" spans="1:7" s="62" customFormat="1" ht="12" x14ac:dyDescent="0.2">
      <c r="A88" s="79" t="s">
        <v>55</v>
      </c>
      <c r="B88" s="64">
        <f t="shared" ref="B88:C88" si="3">B70+B76+B82</f>
        <v>261948185.35399002</v>
      </c>
      <c r="C88" s="64">
        <f t="shared" si="3"/>
        <v>139775008.30980006</v>
      </c>
      <c r="D88" s="98">
        <f>IFERROR(((B88/C88)-1)*100,IF(B88+C88&lt;&gt;0,100,0))</f>
        <v>87.40702542002569</v>
      </c>
      <c r="E88" s="64">
        <f t="shared" ref="E88:F88" si="4">E70+E76+E82</f>
        <v>31579269906.69463</v>
      </c>
      <c r="F88" s="64">
        <f t="shared" si="4"/>
        <v>35602753460.780876</v>
      </c>
      <c r="G88" s="98">
        <f>IFERROR(((E88/F88)-1)*100,IF(E88+F88&lt;&gt;0,100,0))</f>
        <v>-11.301046023079131</v>
      </c>
    </row>
    <row r="89" spans="1:7" s="63" customFormat="1" x14ac:dyDescent="0.2">
      <c r="A89" s="79" t="s">
        <v>95</v>
      </c>
      <c r="B89" s="98">
        <f>IFERROR((B75/B87)*100,IF(B75+B87&lt;&gt;0,100,0))</f>
        <v>80.674256284861229</v>
      </c>
      <c r="C89" s="98">
        <f>IFERROR((C75/C87)*100,IF(C75+C87&lt;&gt;0,100,0))</f>
        <v>81.731791107237498</v>
      </c>
      <c r="D89" s="98">
        <f>IFERROR(((B89/C89)-1)*100,IF(B89+C89&lt;&gt;0,100,0))</f>
        <v>-1.2939087814541006</v>
      </c>
      <c r="E89" s="98">
        <f>IFERROR((E75/E87)*100,IF(E75+E87&lt;&gt;0,100,0))</f>
        <v>64.25855757667928</v>
      </c>
      <c r="F89" s="98">
        <f>IFERROR((F75/F87)*100,IF(F75+F87&lt;&gt;0,100,0))</f>
        <v>70.765579246226537</v>
      </c>
      <c r="G89" s="98">
        <f>IFERROR(((E89/F89)-1)*100,IF(E89+F89&lt;&gt;0,100,0))</f>
        <v>-9.1951789822934735</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10556408.76</v>
      </c>
      <c r="C95" s="129">
        <v>2353278.7439999999</v>
      </c>
      <c r="D95" s="65">
        <f>B95-C95</f>
        <v>8203130.0159999998</v>
      </c>
      <c r="E95" s="129">
        <v>1351732744.9579999</v>
      </c>
      <c r="F95" s="129">
        <v>1364716245.1530001</v>
      </c>
      <c r="G95" s="80">
        <f>E95-F95</f>
        <v>-12983500.195000172</v>
      </c>
    </row>
    <row r="96" spans="1:7" s="16" customFormat="1" ht="13.5" x14ac:dyDescent="0.2">
      <c r="A96" s="79" t="s">
        <v>88</v>
      </c>
      <c r="B96" s="66">
        <v>7071318.9869999997</v>
      </c>
      <c r="C96" s="129">
        <v>2580867.2450000001</v>
      </c>
      <c r="D96" s="65">
        <f>B96-C96</f>
        <v>4490451.7419999996</v>
      </c>
      <c r="E96" s="129">
        <v>1401502690.059</v>
      </c>
      <c r="F96" s="129">
        <v>1386674876.8770001</v>
      </c>
      <c r="G96" s="80">
        <f>E96-F96</f>
        <v>14827813.181999922</v>
      </c>
    </row>
    <row r="97" spans="1:7" s="28" customFormat="1" ht="12" x14ac:dyDescent="0.2">
      <c r="A97" s="81" t="s">
        <v>16</v>
      </c>
      <c r="B97" s="65">
        <f>B95-B96</f>
        <v>3485089.773</v>
      </c>
      <c r="C97" s="65">
        <f>C95-C96</f>
        <v>-227588.50100000016</v>
      </c>
      <c r="D97" s="82"/>
      <c r="E97" s="65">
        <f>E95-E96</f>
        <v>-49769945.101000071</v>
      </c>
      <c r="F97" s="82">
        <f>F95-F96</f>
        <v>-21958631.723999977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702.01788762869796</v>
      </c>
      <c r="D104" s="98">
        <f>IFERROR(((B104/C104)-1)*100,IF(B104+C104&lt;&gt;0,100,0))</f>
        <v>-100</v>
      </c>
      <c r="E104" s="84"/>
      <c r="F104" s="71"/>
      <c r="G104" s="71"/>
    </row>
    <row r="105" spans="1:7" s="16" customFormat="1" ht="12" x14ac:dyDescent="0.2">
      <c r="A105" s="79" t="s">
        <v>50</v>
      </c>
      <c r="B105" s="71"/>
      <c r="C105" s="130">
        <v>694.413240129835</v>
      </c>
      <c r="D105" s="98">
        <f>IFERROR(((B105/C105)-1)*100,IF(B105+C105&lt;&gt;0,100,0))</f>
        <v>-100</v>
      </c>
      <c r="E105" s="84"/>
      <c r="F105" s="71"/>
      <c r="G105" s="71"/>
    </row>
    <row r="106" spans="1:7" s="16" customFormat="1" ht="12" x14ac:dyDescent="0.2">
      <c r="A106" s="79" t="s">
        <v>51</v>
      </c>
      <c r="B106" s="71"/>
      <c r="C106" s="130">
        <v>731.84049395376996</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528.68136777842199</v>
      </c>
      <c r="D108" s="98">
        <f>IFERROR(((B108/C108)-1)*100,IF(B108+C108&lt;&gt;0,100,0))</f>
        <v>-100</v>
      </c>
      <c r="E108" s="84"/>
      <c r="F108" s="71"/>
      <c r="G108" s="71"/>
    </row>
    <row r="109" spans="1:7" s="16" customFormat="1" ht="12" x14ac:dyDescent="0.2">
      <c r="A109" s="79" t="s">
        <v>57</v>
      </c>
      <c r="B109" s="71"/>
      <c r="C109" s="130">
        <v>679.28799642450304</v>
      </c>
      <c r="D109" s="98">
        <f>IFERROR(((B109/C109)-1)*100,IF(B109+C109&lt;&gt;0,100,0))</f>
        <v>-100</v>
      </c>
      <c r="E109" s="84"/>
      <c r="F109" s="71"/>
      <c r="G109" s="71"/>
    </row>
    <row r="110" spans="1:7" s="16" customFormat="1" ht="12" x14ac:dyDescent="0.2">
      <c r="A110" s="79" t="s">
        <v>59</v>
      </c>
      <c r="B110" s="71"/>
      <c r="C110" s="130">
        <v>788.19461374842501</v>
      </c>
      <c r="D110" s="98">
        <f>IFERROR(((B110/C110)-1)*100,IF(B110+C110&lt;&gt;0,100,0))</f>
        <v>-100</v>
      </c>
      <c r="E110" s="84"/>
      <c r="F110" s="71"/>
      <c r="G110" s="71"/>
    </row>
    <row r="111" spans="1:7" s="16" customFormat="1" ht="12" x14ac:dyDescent="0.2">
      <c r="A111" s="79" t="s">
        <v>58</v>
      </c>
      <c r="B111" s="71"/>
      <c r="C111" s="130">
        <v>756.92151978107904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16</v>
      </c>
      <c r="F119" s="66">
        <v>0</v>
      </c>
      <c r="G119" s="98">
        <f>IFERROR(((E119/F119)-1)*100,IF(E119+F119&lt;&gt;0,100,0))</f>
        <v>100</v>
      </c>
    </row>
    <row r="120" spans="1:7" s="16" customFormat="1" ht="12" x14ac:dyDescent="0.2">
      <c r="A120" s="79" t="s">
        <v>72</v>
      </c>
      <c r="B120" s="67">
        <v>25</v>
      </c>
      <c r="C120" s="66">
        <v>19</v>
      </c>
      <c r="D120" s="98">
        <f>IFERROR(((B120/C120)-1)*100,IF(B120+C120&lt;&gt;0,100,0))</f>
        <v>31.578947368421062</v>
      </c>
      <c r="E120" s="66">
        <v>14494</v>
      </c>
      <c r="F120" s="66">
        <v>12307</v>
      </c>
      <c r="G120" s="98">
        <f>IFERROR(((E120/F120)-1)*100,IF(E120+F120&lt;&gt;0,100,0))</f>
        <v>17.770374583570337</v>
      </c>
    </row>
    <row r="121" spans="1:7" s="16" customFormat="1" ht="12" x14ac:dyDescent="0.2">
      <c r="A121" s="79" t="s">
        <v>74</v>
      </c>
      <c r="B121" s="67">
        <v>2</v>
      </c>
      <c r="C121" s="66">
        <v>1</v>
      </c>
      <c r="D121" s="98">
        <f>IFERROR(((B121/C121)-1)*100,IF(B121+C121&lt;&gt;0,100,0))</f>
        <v>100</v>
      </c>
      <c r="E121" s="66">
        <v>442</v>
      </c>
      <c r="F121" s="66">
        <v>468</v>
      </c>
      <c r="G121" s="98">
        <f>IFERROR(((E121/F121)-1)*100,IF(E121+F121&lt;&gt;0,100,0))</f>
        <v>-5.555555555555558</v>
      </c>
    </row>
    <row r="122" spans="1:7" s="28" customFormat="1" ht="12" x14ac:dyDescent="0.2">
      <c r="A122" s="81" t="s">
        <v>34</v>
      </c>
      <c r="B122" s="82">
        <f>SUM(B119:B121)</f>
        <v>27</v>
      </c>
      <c r="C122" s="82">
        <f>SUM(C119:C121)</f>
        <v>20</v>
      </c>
      <c r="D122" s="98">
        <f>IFERROR(((B122/C122)-1)*100,IF(B122+C122&lt;&gt;0,100,0))</f>
        <v>35.000000000000007</v>
      </c>
      <c r="E122" s="82">
        <f>SUM(E119:E121)</f>
        <v>14952</v>
      </c>
      <c r="F122" s="82">
        <f>SUM(F119:F121)</f>
        <v>12775</v>
      </c>
      <c r="G122" s="98">
        <f>IFERROR(((E122/F122)-1)*100,IF(E122+F122&lt;&gt;0,100,0))</f>
        <v>17.041095890410961</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31</v>
      </c>
      <c r="C125" s="66">
        <v>0</v>
      </c>
      <c r="D125" s="98">
        <f>IFERROR(((B125/C125)-1)*100,IF(B125+C125&lt;&gt;0,100,0))</f>
        <v>100</v>
      </c>
      <c r="E125" s="66">
        <v>1767</v>
      </c>
      <c r="F125" s="66">
        <v>1549</v>
      </c>
      <c r="G125" s="98">
        <f>IFERROR(((E125/F125)-1)*100,IF(E125+F125&lt;&gt;0,100,0))</f>
        <v>14.073595868302125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31</v>
      </c>
      <c r="C127" s="82">
        <f>SUM(C125:C126)</f>
        <v>0</v>
      </c>
      <c r="D127" s="98">
        <f>IFERROR(((B127/C127)-1)*100,IF(B127+C127&lt;&gt;0,100,0))</f>
        <v>100</v>
      </c>
      <c r="E127" s="82">
        <f>SUM(E125:E126)</f>
        <v>1767</v>
      </c>
      <c r="F127" s="82">
        <f>SUM(F125:F126)</f>
        <v>1549</v>
      </c>
      <c r="G127" s="98">
        <f>IFERROR(((E127/F127)-1)*100,IF(E127+F127&lt;&gt;0,100,0))</f>
        <v>14.073595868302125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140105</v>
      </c>
      <c r="F130" s="66">
        <v>0</v>
      </c>
      <c r="G130" s="98">
        <f>IFERROR(((E130/F130)-1)*100,IF(E130+F130&lt;&gt;0,100,0))</f>
        <v>100</v>
      </c>
    </row>
    <row r="131" spans="1:7" s="16" customFormat="1" ht="12" x14ac:dyDescent="0.2">
      <c r="A131" s="79" t="s">
        <v>72</v>
      </c>
      <c r="B131" s="67">
        <v>2165</v>
      </c>
      <c r="C131" s="66">
        <v>3177</v>
      </c>
      <c r="D131" s="98">
        <f>IFERROR(((B131/C131)-1)*100,IF(B131+C131&lt;&gt;0,100,0))</f>
        <v>-31.853950267548004</v>
      </c>
      <c r="E131" s="66">
        <v>12347992</v>
      </c>
      <c r="F131" s="66">
        <v>10436568</v>
      </c>
      <c r="G131" s="98">
        <f>IFERROR(((E131/F131)-1)*100,IF(E131+F131&lt;&gt;0,100,0))</f>
        <v>18.314679691638091</v>
      </c>
    </row>
    <row r="132" spans="1:7" s="16" customFormat="1" ht="12" x14ac:dyDescent="0.2">
      <c r="A132" s="79" t="s">
        <v>74</v>
      </c>
      <c r="B132" s="67">
        <v>4</v>
      </c>
      <c r="C132" s="66">
        <v>1</v>
      </c>
      <c r="D132" s="98">
        <f>IFERROR(((B132/C132)-1)*100,IF(B132+C132&lt;&gt;0,100,0))</f>
        <v>300</v>
      </c>
      <c r="E132" s="66">
        <v>24862</v>
      </c>
      <c r="F132" s="66">
        <v>23392</v>
      </c>
      <c r="G132" s="98">
        <f>IFERROR(((E132/F132)-1)*100,IF(E132+F132&lt;&gt;0,100,0))</f>
        <v>6.2841997264021954</v>
      </c>
    </row>
    <row r="133" spans="1:7" s="16" customFormat="1" ht="12" x14ac:dyDescent="0.2">
      <c r="A133" s="81" t="s">
        <v>34</v>
      </c>
      <c r="B133" s="82">
        <f>SUM(B130:B132)</f>
        <v>2169</v>
      </c>
      <c r="C133" s="82">
        <f>SUM(C130:C132)</f>
        <v>3178</v>
      </c>
      <c r="D133" s="98">
        <f>IFERROR(((B133/C133)-1)*100,IF(B133+C133&lt;&gt;0,100,0))</f>
        <v>-31.749528005034612</v>
      </c>
      <c r="E133" s="82">
        <f>SUM(E130:E132)</f>
        <v>12512959</v>
      </c>
      <c r="F133" s="82">
        <f>SUM(F130:F132)</f>
        <v>10459960</v>
      </c>
      <c r="G133" s="98">
        <f>IFERROR(((E133/F133)-1)*100,IF(E133+F133&lt;&gt;0,100,0))</f>
        <v>19.627216547673232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35424</v>
      </c>
      <c r="C136" s="66">
        <v>0</v>
      </c>
      <c r="D136" s="98">
        <f>IFERROR(((B136/C136)-1)*100,)</f>
        <v>0</v>
      </c>
      <c r="E136" s="66">
        <v>798665</v>
      </c>
      <c r="F136" s="66">
        <v>961889</v>
      </c>
      <c r="G136" s="98">
        <f>IFERROR(((E136/F136)-1)*100,)</f>
        <v>-16.969109741352696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35424</v>
      </c>
      <c r="C138" s="82">
        <f>SUM(C136:C137)</f>
        <v>0</v>
      </c>
      <c r="D138" s="98">
        <f>IFERROR(((B138/C138)-1)*100,)</f>
        <v>0</v>
      </c>
      <c r="E138" s="82">
        <f>SUM(E136:E137)</f>
        <v>798665</v>
      </c>
      <c r="F138" s="82">
        <f>SUM(F136:F137)</f>
        <v>961889</v>
      </c>
      <c r="G138" s="98">
        <f>IFERROR(((E138/F138)-1)*100,)</f>
        <v>-16.969109741352696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3377788.2787500001</v>
      </c>
      <c r="F141" s="66">
        <v>0</v>
      </c>
      <c r="G141" s="98">
        <f>IFERROR(((E141/F141)-1)*100,IF(E141+F141&lt;&gt;0,100,0))</f>
        <v>100</v>
      </c>
    </row>
    <row r="142" spans="1:7" s="32" customFormat="1" x14ac:dyDescent="0.2">
      <c r="A142" s="79" t="s">
        <v>72</v>
      </c>
      <c r="B142" s="67">
        <v>173433.78005</v>
      </c>
      <c r="C142" s="66">
        <v>329926.96107999998</v>
      </c>
      <c r="D142" s="98">
        <f>IFERROR(((B142/C142)-1)*100,IF(B142+C142&lt;&gt;0,100,0))</f>
        <v>-47.432674346384765</v>
      </c>
      <c r="E142" s="66">
        <v>1138789840.35446</v>
      </c>
      <c r="F142" s="66">
        <v>1033858172.30272</v>
      </c>
      <c r="G142" s="98">
        <f>IFERROR(((E142/F142)-1)*100,IF(E142+F142&lt;&gt;0,100,0))</f>
        <v>10.149522522806475</v>
      </c>
    </row>
    <row r="143" spans="1:7" s="32" customFormat="1" x14ac:dyDescent="0.2">
      <c r="A143" s="79" t="s">
        <v>74</v>
      </c>
      <c r="B143" s="67">
        <v>15690.32</v>
      </c>
      <c r="C143" s="66">
        <v>6944.49</v>
      </c>
      <c r="D143" s="98">
        <f>IFERROR(((B143/C143)-1)*100,IF(B143+C143&lt;&gt;0,100,0))</f>
        <v>125.93912583933448</v>
      </c>
      <c r="E143" s="66">
        <v>122528539.95</v>
      </c>
      <c r="F143" s="66">
        <v>124312747.88</v>
      </c>
      <c r="G143" s="98">
        <f>IFERROR(((E143/F143)-1)*100,IF(E143+F143&lt;&gt;0,100,0))</f>
        <v>-1.4352574136019425</v>
      </c>
    </row>
    <row r="144" spans="1:7" s="16" customFormat="1" ht="12" x14ac:dyDescent="0.2">
      <c r="A144" s="81" t="s">
        <v>34</v>
      </c>
      <c r="B144" s="82">
        <f>SUM(B141:B143)</f>
        <v>189124.10005000001</v>
      </c>
      <c r="C144" s="82">
        <f>SUM(C141:C143)</f>
        <v>336871.45107999997</v>
      </c>
      <c r="D144" s="98">
        <f>IFERROR(((B144/C144)-1)*100,IF(B144+C144&lt;&gt;0,100,0))</f>
        <v>-43.858673852095897</v>
      </c>
      <c r="E144" s="82">
        <f>SUM(E141:E143)</f>
        <v>1264696168.58321</v>
      </c>
      <c r="F144" s="82">
        <f>SUM(F141:F143)</f>
        <v>1158170920.1827199</v>
      </c>
      <c r="G144" s="98">
        <f>IFERROR(((E144/F144)-1)*100,IF(E144+F144&lt;&gt;0,100,0))</f>
        <v>9.1977139594978006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66763.034</v>
      </c>
      <c r="C147" s="66">
        <v>0</v>
      </c>
      <c r="D147" s="98">
        <f>IFERROR(((B147/C147)-1)*100,IF(B147+C147&lt;&gt;0,100,0))</f>
        <v>100</v>
      </c>
      <c r="E147" s="66">
        <v>1559866.0986899999</v>
      </c>
      <c r="F147" s="66">
        <v>1279167.3818000001</v>
      </c>
      <c r="G147" s="98">
        <f>IFERROR(((E147/F147)-1)*100,IF(E147+F147&lt;&gt;0,100,0))</f>
        <v>21.943861365117854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66763.034</v>
      </c>
      <c r="C149" s="82">
        <f>SUM(C147:C148)</f>
        <v>0</v>
      </c>
      <c r="D149" s="98">
        <f>IFERROR(((B149/C149)-1)*100,IF(B149+C149&lt;&gt;0,100,0))</f>
        <v>100</v>
      </c>
      <c r="E149" s="82">
        <f>SUM(E147:E148)</f>
        <v>1559866.0986899999</v>
      </c>
      <c r="F149" s="82">
        <f>SUM(F147:F148)</f>
        <v>1279167.3818000001</v>
      </c>
      <c r="G149" s="98">
        <f>IFERROR(((E149/F149)-1)*100,IF(E149+F149&lt;&gt;0,100,0))</f>
        <v>21.943861365117854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30000</v>
      </c>
      <c r="C152" s="78">
        <v>0</v>
      </c>
      <c r="D152" s="98">
        <f>IFERROR(((B152/C152)-1)*100,IF(B152+C152&lt;&gt;0,100,0))</f>
        <v>100</v>
      </c>
      <c r="E152" s="78"/>
      <c r="F152" s="78"/>
      <c r="G152" s="65"/>
    </row>
    <row r="153" spans="1:7" s="16" customFormat="1" ht="12" x14ac:dyDescent="0.2">
      <c r="A153" s="79" t="s">
        <v>72</v>
      </c>
      <c r="B153" s="67">
        <v>935303</v>
      </c>
      <c r="C153" s="66">
        <v>945545</v>
      </c>
      <c r="D153" s="98">
        <f>IFERROR(((B153/C153)-1)*100,IF(B153+C153&lt;&gt;0,100,0))</f>
        <v>-1.0831848299129088</v>
      </c>
      <c r="E153" s="78"/>
      <c r="F153" s="78"/>
      <c r="G153" s="65"/>
    </row>
    <row r="154" spans="1:7" s="16" customFormat="1" ht="12" x14ac:dyDescent="0.2">
      <c r="A154" s="79" t="s">
        <v>74</v>
      </c>
      <c r="B154" s="67">
        <v>2303</v>
      </c>
      <c r="C154" s="66">
        <v>2719</v>
      </c>
      <c r="D154" s="98">
        <f>IFERROR(((B154/C154)-1)*100,IF(B154+C154&lt;&gt;0,100,0))</f>
        <v>-15.299742552408979</v>
      </c>
      <c r="E154" s="78"/>
      <c r="F154" s="78"/>
      <c r="G154" s="65"/>
    </row>
    <row r="155" spans="1:7" s="28" customFormat="1" ht="12" x14ac:dyDescent="0.2">
      <c r="A155" s="81" t="s">
        <v>34</v>
      </c>
      <c r="B155" s="82">
        <f>SUM(B152:B154)</f>
        <v>967606</v>
      </c>
      <c r="C155" s="82">
        <f>SUM(C152:C154)</f>
        <v>948264</v>
      </c>
      <c r="D155" s="98">
        <f>IFERROR(((B155/C155)-1)*100,IF(B155+C155&lt;&gt;0,100,0))</f>
        <v>2.0397273333164545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152447</v>
      </c>
      <c r="C158" s="66">
        <v>275176</v>
      </c>
      <c r="D158" s="98">
        <f>IFERROR(((B158/C158)-1)*100,IF(B158+C158&lt;&gt;0,100,0))</f>
        <v>-44.600183155507743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152447</v>
      </c>
      <c r="C160" s="82">
        <f>SUM(C158:C159)</f>
        <v>275176</v>
      </c>
      <c r="D160" s="98">
        <f>IFERROR(((B160/C160)-1)*100,IF(B160+C160&lt;&gt;0,100,0))</f>
        <v>-44.600183155507743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4673</v>
      </c>
      <c r="C168" s="113">
        <v>1820</v>
      </c>
      <c r="D168" s="111">
        <f>IFERROR(((B168/C168)-1)*100,IF(B168+C168&lt;&gt;0,100,0))</f>
        <v>156.75824175824178</v>
      </c>
      <c r="E168" s="113">
        <v>475827</v>
      </c>
      <c r="F168" s="113">
        <v>434426</v>
      </c>
      <c r="G168" s="111">
        <f>IFERROR(((E168/F168)-1)*100,IF(E168+F168&lt;&gt;0,100,0))</f>
        <v>9.53004654417553</v>
      </c>
    </row>
    <row r="169" spans="1:7" x14ac:dyDescent="0.2">
      <c r="A169" s="101" t="s">
        <v>32</v>
      </c>
      <c r="B169" s="112">
        <v>33405</v>
      </c>
      <c r="C169" s="113">
        <v>6302</v>
      </c>
      <c r="D169" s="111">
        <f t="shared" ref="D169:D171" si="5">IFERROR(((B169/C169)-1)*100,IF(B169+C169&lt;&gt;0,100,0))</f>
        <v>430.06981910504607</v>
      </c>
      <c r="E169" s="113">
        <v>3199101</v>
      </c>
      <c r="F169" s="113">
        <v>3195134</v>
      </c>
      <c r="G169" s="111">
        <f>IFERROR(((E169/F169)-1)*100,IF(E169+F169&lt;&gt;0,100,0))</f>
        <v>0.12415754707000293</v>
      </c>
    </row>
    <row r="170" spans="1:7" x14ac:dyDescent="0.2">
      <c r="A170" s="101" t="s">
        <v>92</v>
      </c>
      <c r="B170" s="112">
        <v>10136150</v>
      </c>
      <c r="C170" s="113">
        <v>1592460</v>
      </c>
      <c r="D170" s="111">
        <f t="shared" si="5"/>
        <v>536.50892330105626</v>
      </c>
      <c r="E170" s="113">
        <v>906484725</v>
      </c>
      <c r="F170" s="113">
        <v>802230964</v>
      </c>
      <c r="G170" s="111">
        <f>IFERROR(((E170/F170)-1)*100,IF(E170+F170&lt;&gt;0,100,0))</f>
        <v>12.995479566156455</v>
      </c>
    </row>
    <row r="171" spans="1:7" x14ac:dyDescent="0.2">
      <c r="A171" s="101" t="s">
        <v>93</v>
      </c>
      <c r="B171" s="112">
        <v>123923</v>
      </c>
      <c r="C171" s="113">
        <v>114145</v>
      </c>
      <c r="D171" s="111">
        <f t="shared" si="5"/>
        <v>8.5662972534933601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153</v>
      </c>
      <c r="C174" s="113">
        <v>99</v>
      </c>
      <c r="D174" s="111">
        <f t="shared" ref="D174:D177" si="6">IFERROR(((B174/C174)-1)*100,IF(B174+C174&lt;&gt;0,100,0))</f>
        <v>54.54545454545454</v>
      </c>
      <c r="E174" s="113">
        <v>21003</v>
      </c>
      <c r="F174" s="113">
        <v>27089</v>
      </c>
      <c r="G174" s="111">
        <f t="shared" ref="G174" si="7">IFERROR(((E174/F174)-1)*100,IF(E174+F174&lt;&gt;0,100,0))</f>
        <v>-22.466683893831441</v>
      </c>
    </row>
    <row r="175" spans="1:7" x14ac:dyDescent="0.2">
      <c r="A175" s="101" t="s">
        <v>32</v>
      </c>
      <c r="B175" s="112">
        <v>1267</v>
      </c>
      <c r="C175" s="113">
        <v>431</v>
      </c>
      <c r="D175" s="111">
        <f t="shared" si="6"/>
        <v>193.96751740139214</v>
      </c>
      <c r="E175" s="113">
        <v>273931</v>
      </c>
      <c r="F175" s="113">
        <v>302729</v>
      </c>
      <c r="G175" s="111">
        <f t="shared" ref="G175" si="8">IFERROR(((E175/F175)-1)*100,IF(E175+F175&lt;&gt;0,100,0))</f>
        <v>-9.5127985756237372</v>
      </c>
    </row>
    <row r="176" spans="1:7" x14ac:dyDescent="0.2">
      <c r="A176" s="101" t="s">
        <v>92</v>
      </c>
      <c r="B176" s="112">
        <v>15874</v>
      </c>
      <c r="C176" s="113">
        <v>2710</v>
      </c>
      <c r="D176" s="111">
        <f t="shared" si="6"/>
        <v>485.75645756457567</v>
      </c>
      <c r="E176" s="113">
        <v>2827221</v>
      </c>
      <c r="F176" s="113">
        <v>4703770</v>
      </c>
      <c r="G176" s="111">
        <f t="shared" ref="G176" si="9">IFERROR(((E176/F176)-1)*100,IF(E176+F176&lt;&gt;0,100,0))</f>
        <v>-39.894573926871423</v>
      </c>
    </row>
    <row r="177" spans="1:7" x14ac:dyDescent="0.2">
      <c r="A177" s="101" t="s">
        <v>93</v>
      </c>
      <c r="B177" s="112">
        <v>47536</v>
      </c>
      <c r="C177" s="113">
        <v>42880</v>
      </c>
      <c r="D177" s="111">
        <f t="shared" si="6"/>
        <v>10.858208955223891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2020-12-28T08:58:13Z</dcterms:modified>
</cp:coreProperties>
</file>