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<sst xmlns="http://schemas.openxmlformats.org/spreadsheetml/2006/main" count="265" uniqueCount="100">
  <si>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</si>
  <si>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</si>
  <si>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</si>
  <si>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</si>
  <si>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</si>
  <si>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</si>
  <si>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</si>
  <si>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</si>
  <si>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</si>
  <si>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</si>
  <si>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</si>
  <si>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</si>
  <si>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</si>
  <si>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</si>
  <si>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</si>
  <si>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</si>
  <si>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</si>
  <si>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</si>
  <si>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</si>
  <si>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</si>
  <si>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</si>
  <si>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</si>
  <si>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</si>
  <si>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</si>
  <si>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</si>
  <si>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</si>
  <si>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</si>
  <si>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</si>
  <si>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</si>
  <si>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</si>
  <si>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</si>
  <si>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</si>
  <si>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</si>
  <si>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</si>
  <si>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</si>
  <si>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</si>
  <si>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</si>
  <si>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</si>
  <si>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</si>
  <si>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</si>
  <si>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</si>
  <si>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</si>
  <si>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</si>
  <si>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</si>
  <si>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</si>
  <si>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</si>
  <si>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</si>
  <si>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</si>
  <si>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</si>
  <si>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</si>
  <si>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</si>
  <si>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</si>
  <si>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</si>
  <si>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</si>
  <si>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</si>
  <si>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</si>
  <si>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</si>
  <si>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</si>
  <si>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</si>
  <si>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</si>
  <si>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</si>
  <si>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</si>
  <si>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</si>
  <si>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</si>
  <si>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</si>
  <si>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</si>
  <si>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</si>
  <si>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</si>
  <si>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</si>
  <si>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</si>
  <si>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</si>
  <si>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</si>
  <si>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</si>
  <si>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</si>
  <si>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</si>
  <si>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</si>
  <si>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</si>
  <si>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</si>
  <si>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</si>
  <si>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</si>
  <si>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</si>
  <si>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</si>
  <si>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</si>
  <si>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</si>
  <si>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</si>
  <si>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</si>
  <si>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</si>
  <si>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</si>
  <si>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</si>
  <si>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</si>
  <si>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</si>
  <si>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</si>
  <si>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</si>
  <si>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</si>
  <si>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</si>
  <si>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</si>
  <si>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</si>
  <si>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22 January 2021</t>
  </si>
  <si>
    <t>22.01.2021</t>
  </si>
  <si>
    <t>17.01.2020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</si>
</sst>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1461815</v>
      </c>
      <c r="C11" s="67">
        <v>1391255</v>
      </c>
      <c r="D11" s="98">
        <f>IFERROR(((B11/C11)-1)*100,IF(B11+C11&lt;&gt;0,100,0))</f>
        <v>5.0716798861459633</v>
      </c>
      <c r="E11" s="67">
        <v>4521927</v>
      </c>
      <c r="F11" s="67">
        <v>2915652</v>
      </c>
      <c r="G11" s="98">
        <f>IFERROR(((E11/F11)-1)*100,IF(E11+F11&lt;&gt;0,100,0))</f>
        <v>55.09145124315247</v>
      </c>
    </row>
    <row r="12" spans="1:7" s="16" customFormat="1" ht="12" x14ac:dyDescent="0.2">
      <c r="A12" s="64" t="s">
        <v>9</v>
      </c>
      <c r="B12" s="67">
        <v>1718241.848</v>
      </c>
      <c r="C12" s="67">
        <v>1659811.36</v>
      </c>
      <c r="D12" s="98">
        <f>IFERROR(((B12/C12)-1)*100,IF(B12+C12&lt;&gt;0,100,0))</f>
        <v>3.520308958483076</v>
      </c>
      <c r="E12" s="67">
        <v>5861035.8509999998</v>
      </c>
      <c r="F12" s="67">
        <v>3256012.0040000002</v>
      </c>
      <c r="G12" s="98">
        <f>IFERROR(((E12/F12)-1)*100,IF(E12+F12&lt;&gt;0,100,0))</f>
        <v>80.00657994502896</v>
      </c>
    </row>
    <row r="13" spans="1:7" s="16" customFormat="1" ht="12" x14ac:dyDescent="0.2">
      <c r="A13" s="64" t="s">
        <v>10</v>
      </c>
      <c r="B13" s="67">
        <v>101990620.139167</v>
      </c>
      <c r="C13" s="67">
        <v>94273868.658142298</v>
      </c>
      <c r="D13" s="98">
        <f>IFERROR(((B13/C13)-1)*100,IF(B13+C13&lt;&gt;0,100,0))</f>
        <v>8.185461773089342</v>
      </c>
      <c r="E13" s="67">
        <v>295095575.66910899</v>
      </c>
      <c r="F13" s="67">
        <v>183916118.51111001</v>
      </c>
      <c r="G13" s="98">
        <f>IFERROR(((E13/F13)-1)*100,IF(E13+F13&lt;&gt;0,100,0))</f>
        <v>60.451176361294756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267</v>
      </c>
      <c r="C16" s="67">
        <v>166</v>
      </c>
      <c r="D16" s="98">
        <f>IFERROR(((B16/C16)-1)*100,IF(B16+C16&lt;&gt;0,100,0))</f>
        <v>60.843373493975903</v>
      </c>
      <c r="E16" s="67">
        <v>841</v>
      </c>
      <c r="F16" s="67">
        <v>407</v>
      </c>
      <c r="G16" s="98">
        <f>IFERROR(((E16/F16)-1)*100,IF(E16+F16&lt;&gt;0,100,0))</f>
        <v>106.63390663390663</v>
      </c>
    </row>
    <row r="17" spans="1:7" s="16" customFormat="1" ht="12" x14ac:dyDescent="0.2">
      <c r="A17" s="64" t="s">
        <v>9</v>
      </c>
      <c r="B17" s="67">
        <v>95948.312999999995</v>
      </c>
      <c r="C17" s="67">
        <v>63060.32</v>
      </c>
      <c r="D17" s="98">
        <f>IFERROR(((B17/C17)-1)*100,IF(B17+C17&lt;&gt;0,100,0))</f>
        <v>52.153228845016962</v>
      </c>
      <c r="E17" s="67">
        <v>777197.08400000003</v>
      </c>
      <c r="F17" s="67">
        <v>157653.46299999999</v>
      </c>
      <c r="G17" s="98">
        <f>IFERROR(((E17/F17)-1)*100,IF(E17+F17&lt;&gt;0,100,0))</f>
        <v>392.97812379801644</v>
      </c>
    </row>
    <row r="18" spans="1:7" s="16" customFormat="1" ht="12" x14ac:dyDescent="0.2">
      <c r="A18" s="64" t="s">
        <v>10</v>
      </c>
      <c r="B18" s="67">
        <v>8512060.4664478302</v>
      </c>
      <c r="C18" s="67">
        <v>4481888.7271623304</v>
      </c>
      <c r="D18" s="98">
        <f>IFERROR(((B18/C18)-1)*100,IF(B18+C18&lt;&gt;0,100,0))</f>
        <v>89.921280616825314</v>
      </c>
      <c r="E18" s="67">
        <v>24584953.7769695</v>
      </c>
      <c r="F18" s="67">
        <v>8064324.3140408304</v>
      </c>
      <c r="G18" s="98">
        <f>IFERROR(((E18/F18)-1)*100,IF(E18+F18&lt;&gt;0,100,0))</f>
        <v>204.86067796361476</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22292637.91017</v>
      </c>
      <c r="C24" s="66">
        <v>16870467.698070001</v>
      </c>
      <c r="D24" s="65">
        <f>B24-C24</f>
        <v>5422170.2120999992</v>
      </c>
      <c r="E24" s="67">
        <v>61387878.686399996</v>
      </c>
      <c r="F24" s="67">
        <v>31499779.60926</v>
      </c>
      <c r="G24" s="65">
        <f>E24-F24</f>
        <v>29888099.077139996</v>
      </c>
    </row>
    <row r="25" spans="1:7" s="16" customFormat="1" ht="12" x14ac:dyDescent="0.2">
      <c r="A25" s="68" t="s">
        <v>15</v>
      </c>
      <c r="B25" s="66">
        <v>19424585.903360002</v>
      </c>
      <c r="C25" s="66">
        <v>17673427.97634</v>
      </c>
      <c r="D25" s="65">
        <f>B25-C25</f>
        <v>1751157.9270200022</v>
      </c>
      <c r="E25" s="67">
        <v>50835023.44737</v>
      </c>
      <c r="F25" s="67">
        <v>35639566.626840003</v>
      </c>
      <c r="G25" s="65">
        <f>E25-F25</f>
        <v>15195456.820529997</v>
      </c>
    </row>
    <row r="26" spans="1:7" s="28" customFormat="1" ht="12" x14ac:dyDescent="0.2">
      <c r="A26" s="69" t="s">
        <v>16</v>
      </c>
      <c r="B26" s="70">
        <f>B24-B25</f>
        <v>2868052.0068099983</v>
      </c>
      <c r="C26" s="70">
        <f>C24-C25</f>
        <v>-802960.27826999873</v>
      </c>
      <c r="D26" s="70"/>
      <c r="E26" s="70">
        <f>E24-E25</f>
        <v>10552855.239029996</v>
      </c>
      <c r="F26" s="70">
        <f>F24-F25</f>
        <v>-4139787.0175800025</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63987.921650639997</v>
      </c>
      <c r="C33" s="126">
        <v>59001.865254349999</v>
      </c>
      <c r="D33" s="98">
        <f t="shared" ref="D33:D42" si="0">IFERROR(((B33/C33)-1)*100,IF(B33+C33&lt;&gt;0,100,0))</f>
        <v>8.450675880831394</v>
      </c>
      <c r="E33" s="64"/>
      <c r="F33" s="126">
        <v>64511.63</v>
      </c>
      <c r="G33" s="126">
        <v>63469.19</v>
      </c>
    </row>
    <row r="34" spans="1:7" s="16" customFormat="1" ht="12" x14ac:dyDescent="0.2">
      <c r="A34" s="64" t="s">
        <v>23</v>
      </c>
      <c r="B34" s="126">
        <v>65740.532296980004</v>
      </c>
      <c r="C34" s="126">
        <v>79191.907298360005</v>
      </c>
      <c r="D34" s="98">
        <f t="shared" si="0"/>
        <v>-16.985794963494417</v>
      </c>
      <c r="E34" s="64"/>
      <c r="F34" s="126">
        <v>67182.12</v>
      </c>
      <c r="G34" s="126">
        <v>65415.54</v>
      </c>
    </row>
    <row r="35" spans="1:7" s="16" customFormat="1" ht="12" x14ac:dyDescent="0.2">
      <c r="A35" s="64" t="s">
        <v>24</v>
      </c>
      <c r="B35" s="126">
        <v>45754.290099760001</v>
      </c>
      <c r="C35" s="126">
        <v>46065.912242389997</v>
      </c>
      <c r="D35" s="98">
        <f t="shared" si="0"/>
        <v>-0.67647014345509904</v>
      </c>
      <c r="E35" s="64"/>
      <c r="F35" s="126">
        <v>46612.1</v>
      </c>
      <c r="G35" s="126">
        <v>45218.64</v>
      </c>
    </row>
    <row r="36" spans="1:7" s="16" customFormat="1" ht="12" x14ac:dyDescent="0.2">
      <c r="A36" s="64" t="s">
        <v>25</v>
      </c>
      <c r="B36" s="126">
        <v>58886.263935620002</v>
      </c>
      <c r="C36" s="126">
        <v>52735.745183530002</v>
      </c>
      <c r="D36" s="98">
        <f t="shared" si="0"/>
        <v>11.66290289572105</v>
      </c>
      <c r="E36" s="64"/>
      <c r="F36" s="126">
        <v>59255.11</v>
      </c>
      <c r="G36" s="126">
        <v>58297.65</v>
      </c>
    </row>
    <row r="37" spans="1:7" s="16" customFormat="1" ht="12" x14ac:dyDescent="0.2">
      <c r="A37" s="64" t="s">
        <v>79</v>
      </c>
      <c r="B37" s="126">
        <v>62699.981651360002</v>
      </c>
      <c r="C37" s="126">
        <v>50610.704758669999</v>
      </c>
      <c r="D37" s="98">
        <f t="shared" si="0"/>
        <v>23.886798159274836</v>
      </c>
      <c r="E37" s="64"/>
      <c r="F37" s="126">
        <v>64177.62</v>
      </c>
      <c r="G37" s="126">
        <v>62167.92</v>
      </c>
    </row>
    <row r="38" spans="1:7" s="16" customFormat="1" ht="12" x14ac:dyDescent="0.2">
      <c r="A38" s="64" t="s">
        <v>26</v>
      </c>
      <c r="B38" s="126">
        <v>86576.237178089999</v>
      </c>
      <c r="C38" s="126">
        <v>74105.482028130005</v>
      </c>
      <c r="D38" s="98">
        <f t="shared" si="0"/>
        <v>16.828384093401038</v>
      </c>
      <c r="E38" s="64"/>
      <c r="F38" s="126">
        <v>86871.71</v>
      </c>
      <c r="G38" s="126">
        <v>83811.009999999995</v>
      </c>
    </row>
    <row r="39" spans="1:7" s="16" customFormat="1" ht="12" x14ac:dyDescent="0.2">
      <c r="A39" s="64" t="s">
        <v>27</v>
      </c>
      <c r="B39" s="126">
        <v>11685.83062067</v>
      </c>
      <c r="C39" s="126">
        <v>15428.4185416</v>
      </c>
      <c r="D39" s="98">
        <f t="shared" si="0"/>
        <v>-24.257754680680812</v>
      </c>
      <c r="E39" s="64"/>
      <c r="F39" s="126">
        <v>12099.04</v>
      </c>
      <c r="G39" s="126">
        <v>11612.55</v>
      </c>
    </row>
    <row r="40" spans="1:7" s="16" customFormat="1" ht="12" x14ac:dyDescent="0.2">
      <c r="A40" s="64" t="s">
        <v>28</v>
      </c>
      <c r="B40" s="126">
        <v>81570.164255580006</v>
      </c>
      <c r="C40" s="126">
        <v>76922.261087659994</v>
      </c>
      <c r="D40" s="98">
        <f t="shared" si="0"/>
        <v>6.0423382024916039</v>
      </c>
      <c r="E40" s="64"/>
      <c r="F40" s="126">
        <v>82091.77</v>
      </c>
      <c r="G40" s="126">
        <v>79873.3</v>
      </c>
    </row>
    <row r="41" spans="1:7" s="16" customFormat="1" ht="12" x14ac:dyDescent="0.2">
      <c r="A41" s="64" t="s">
        <v>29</v>
      </c>
      <c r="B41" s="126">
        <v>3836.50858161</v>
      </c>
      <c r="C41" s="126">
        <v>2798.8167246200001</v>
      </c>
      <c r="D41" s="98">
        <f t="shared" si="0"/>
        <v>37.076091759130428</v>
      </c>
      <c r="E41" s="64"/>
      <c r="F41" s="126">
        <v>3935.1</v>
      </c>
      <c r="G41" s="126">
        <v>3708.06</v>
      </c>
    </row>
    <row r="42" spans="1:7" s="16" customFormat="1" ht="12" x14ac:dyDescent="0.2">
      <c r="A42" s="64" t="s">
        <v>78</v>
      </c>
      <c r="B42" s="126">
        <v>984.95821721000004</v>
      </c>
      <c r="C42" s="126">
        <v>871.57349762000001</v>
      </c>
      <c r="D42" s="98">
        <f t="shared" si="0"/>
        <v>13.009197721089372</v>
      </c>
      <c r="E42" s="64"/>
      <c r="F42" s="126">
        <v>1001.16</v>
      </c>
      <c r="G42" s="126">
        <v>984.11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19014.0825437436</v>
      </c>
      <c r="D48" s="72"/>
      <c r="E48" s="127">
        <v>18058.471081450301</v>
      </c>
      <c r="F48" s="72"/>
      <c r="G48" s="98">
        <f>IFERROR(((C48/E48)-1)*100,IF(C48+E48&lt;&gt;0,100,0))</f>
        <v>5.2917628407363138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3951</v>
      </c>
      <c r="D54" s="75"/>
      <c r="E54" s="128">
        <v>1065896</v>
      </c>
      <c r="F54" s="128">
        <v>125591098.97</v>
      </c>
      <c r="G54" s="128">
        <v>10099521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7613</v>
      </c>
      <c r="C68" s="66">
        <v>4627</v>
      </c>
      <c r="D68" s="98">
        <f>IFERROR(((B68/C68)-1)*100,IF(B68+C68&lt;&gt;0,100,0))</f>
        <v>64.534255457099633</v>
      </c>
      <c r="E68" s="66">
        <v>17268</v>
      </c>
      <c r="F68" s="66">
        <v>9056</v>
      </c>
      <c r="G68" s="98">
        <f>IFERROR(((E68/F68)-1)*100,IF(E68+F68&lt;&gt;0,100,0))</f>
        <v>90.68021201413427</v>
      </c>
    </row>
    <row r="69" spans="1:7" s="16" customFormat="1" ht="12" x14ac:dyDescent="0.2">
      <c r="A69" s="79" t="s">
        <v>54</v>
      </c>
      <c r="B69" s="67">
        <v>202809285.26499999</v>
      </c>
      <c r="C69" s="66">
        <v>211459102.963</v>
      </c>
      <c r="D69" s="98">
        <f>IFERROR(((B69/C69)-1)*100,IF(B69+C69&lt;&gt;0,100,0))</f>
        <v>-4.0905392942641505</v>
      </c>
      <c r="E69" s="66">
        <v>508912640.90600002</v>
      </c>
      <c r="F69" s="66">
        <v>366592203.11699998</v>
      </c>
      <c r="G69" s="98">
        <f>IFERROR(((E69/F69)-1)*100,IF(E69+F69&lt;&gt;0,100,0))</f>
        <v>38.822549028293892</v>
      </c>
    </row>
    <row r="70" spans="1:7" s="62" customFormat="1" ht="12" x14ac:dyDescent="0.2">
      <c r="A70" s="79" t="s">
        <v>55</v>
      </c>
      <c r="B70" s="67">
        <v>197308141.75369</v>
      </c>
      <c r="C70" s="66">
        <v>209435217.20631</v>
      </c>
      <c r="D70" s="98">
        <f>IFERROR(((B70/C70)-1)*100,IF(B70+C70&lt;&gt;0,100,0))</f>
        <v>-5.7903707000116817</v>
      </c>
      <c r="E70" s="66">
        <v>497137731.05804998</v>
      </c>
      <c r="F70" s="66">
        <v>365169305.09772003</v>
      </c>
      <c r="G70" s="98">
        <f>IFERROR(((E70/F70)-1)*100,IF(E70+F70&lt;&gt;0,100,0))</f>
        <v>36.138970093615882</v>
      </c>
    </row>
    <row r="71" spans="1:7" s="16" customFormat="1" ht="12" x14ac:dyDescent="0.2">
      <c r="A71" s="79" t="s">
        <v>94</v>
      </c>
      <c r="B71" s="98">
        <f>IFERROR(B69/B68/1000,)</f>
        <v>26.639864083147248</v>
      </c>
      <c r="C71" s="98">
        <f>IFERROR(C69/C68/1000,)</f>
        <v>45.701124478711904</v>
      </c>
      <c r="D71" s="98">
        <f>IFERROR(((B71/C71)-1)*100,IF(B71+C71&lt;&gt;0,100,0))</f>
        <v>-41.708515081381869</v>
      </c>
      <c r="E71" s="98">
        <f>IFERROR(E69/E68/1000,)</f>
        <v>29.471429285730832</v>
      </c>
      <c r="F71" s="98">
        <f>IFERROR(F69/F68/1000,)</f>
        <v>40.480587800022086</v>
      </c>
      <c r="G71" s="98">
        <f>IFERROR(((E71/F71)-1)*100,IF(E71+F71&lt;&gt;0,100,0))</f>
        <v>-27.196142923313104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2721</v>
      </c>
      <c r="C74" s="66">
        <v>3747</v>
      </c>
      <c r="D74" s="98">
        <f>IFERROR(((B74/C74)-1)*100,IF(B74+C74&lt;&gt;0,100,0))</f>
        <v>-27.381905524419537</v>
      </c>
      <c r="E74" s="66">
        <v>7624</v>
      </c>
      <c r="F74" s="66">
        <v>7916</v>
      </c>
      <c r="G74" s="98">
        <f>IFERROR(((E74/F74)-1)*100,IF(E74+F74&lt;&gt;0,100,0))</f>
        <v>-3.6887316826680117</v>
      </c>
    </row>
    <row r="75" spans="1:7" s="16" customFormat="1" ht="12" x14ac:dyDescent="0.2">
      <c r="A75" s="79" t="s">
        <v>54</v>
      </c>
      <c r="B75" s="67">
        <v>423780010.89999998</v>
      </c>
      <c r="C75" s="66">
        <v>443388704.29400003</v>
      </c>
      <c r="D75" s="98">
        <f>IFERROR(((B75/C75)-1)*100,IF(B75+C75&lt;&gt;0,100,0))</f>
        <v>-4.4224611958084576</v>
      </c>
      <c r="E75" s="66">
        <v>1207577795.8859999</v>
      </c>
      <c r="F75" s="66">
        <v>1223284464.5020001</v>
      </c>
      <c r="G75" s="98">
        <f>IFERROR(((E75/F75)-1)*100,IF(E75+F75&lt;&gt;0,100,0))</f>
        <v>-1.2839751563749613</v>
      </c>
    </row>
    <row r="76" spans="1:7" s="16" customFormat="1" ht="12" x14ac:dyDescent="0.2">
      <c r="A76" s="79" t="s">
        <v>55</v>
      </c>
      <c r="B76" s="67">
        <v>409450433.0165</v>
      </c>
      <c r="C76" s="66">
        <v>455655847.71875</v>
      </c>
      <c r="D76" s="98">
        <f>IFERROR(((B76/C76)-1)*100,IF(B76+C76&lt;&gt;0,100,0))</f>
        <v>-10.140419558659964</v>
      </c>
      <c r="E76" s="66">
        <v>1189455226.95614</v>
      </c>
      <c r="F76" s="66">
        <v>1254399491.40415</v>
      </c>
      <c r="G76" s="98">
        <f>IFERROR(((E76/F76)-1)*100,IF(E76+F76&lt;&gt;0,100,0))</f>
        <v>-5.1773190991422187</v>
      </c>
    </row>
    <row r="77" spans="1:7" s="16" customFormat="1" ht="12" x14ac:dyDescent="0.2">
      <c r="A77" s="79" t="s">
        <v>94</v>
      </c>
      <c r="B77" s="98">
        <f>IFERROR(B75/B74/1000,)</f>
        <v>155.74421569276001</v>
      </c>
      <c r="C77" s="98">
        <f>IFERROR(C75/C74/1000,)</f>
        <v>118.33165313424074</v>
      </c>
      <c r="D77" s="98">
        <f>IFERROR(((B77/C77)-1)*100,IF(B77+C77&lt;&gt;0,100,0))</f>
        <v>31.616698970711397</v>
      </c>
      <c r="E77" s="98">
        <f>IFERROR(E75/E74/1000,)</f>
        <v>158.39163114979013</v>
      </c>
      <c r="F77" s="98">
        <f>IFERROR(F75/F74/1000,)</f>
        <v>154.53315620288026</v>
      </c>
      <c r="G77" s="98">
        <f>IFERROR(((E77/F77)-1)*100,IF(E77+F77&lt;&gt;0,100,0))</f>
        <v>2.4968589535854901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132</v>
      </c>
      <c r="C80" s="66">
        <v>190</v>
      </c>
      <c r="D80" s="98">
        <f>IFERROR(((B80/C80)-1)*100,IF(B80+C80&lt;&gt;0,100,0))</f>
        <v>-30.526315789473678</v>
      </c>
      <c r="E80" s="66">
        <v>379</v>
      </c>
      <c r="F80" s="66">
        <v>413</v>
      </c>
      <c r="G80" s="98">
        <f>IFERROR(((E80/F80)-1)*100,IF(E80+F80&lt;&gt;0,100,0))</f>
        <v>-8.2324455205811109</v>
      </c>
    </row>
    <row r="81" spans="1:7" s="16" customFormat="1" ht="12" x14ac:dyDescent="0.2">
      <c r="A81" s="79" t="s">
        <v>54</v>
      </c>
      <c r="B81" s="67">
        <v>12470658.591</v>
      </c>
      <c r="C81" s="66">
        <v>12626758.179</v>
      </c>
      <c r="D81" s="98">
        <f>IFERROR(((B81/C81)-1)*100,IF(B81+C81&lt;&gt;0,100,0))</f>
        <v>-1.2362602164949554</v>
      </c>
      <c r="E81" s="66">
        <v>31037933.361000001</v>
      </c>
      <c r="F81" s="66">
        <v>29479124.066</v>
      </c>
      <c r="G81" s="98">
        <f>IFERROR(((E81/F81)-1)*100,IF(E81+F81&lt;&gt;0,100,0))</f>
        <v>5.2878412924007634</v>
      </c>
    </row>
    <row r="82" spans="1:7" s="16" customFormat="1" ht="12" x14ac:dyDescent="0.2">
      <c r="A82" s="79" t="s">
        <v>55</v>
      </c>
      <c r="B82" s="67">
        <v>8074641.5892896699</v>
      </c>
      <c r="C82" s="66">
        <v>2822527.5748597402</v>
      </c>
      <c r="D82" s="98">
        <f>IFERROR(((B82/C82)-1)*100,IF(B82+C82&lt;&gt;0,100,0))</f>
        <v>186.0783951664643</v>
      </c>
      <c r="E82" s="66">
        <v>12367494.690720901</v>
      </c>
      <c r="F82" s="66">
        <v>9253976.4226601608</v>
      </c>
      <c r="G82" s="98">
        <f>IFERROR(((E82/F82)-1)*100,IF(E82+F82&lt;&gt;0,100,0))</f>
        <v>33.645193437457706</v>
      </c>
    </row>
    <row r="83" spans="1:7" s="32" customFormat="1" x14ac:dyDescent="0.2">
      <c r="A83" s="79" t="s">
        <v>94</v>
      </c>
      <c r="B83" s="98">
        <f>IFERROR(B81/B80/1000,)</f>
        <v>94.474686295454546</v>
      </c>
      <c r="C83" s="98">
        <f>IFERROR(C81/C80/1000,)</f>
        <v>66.456621994736835</v>
      </c>
      <c r="D83" s="98">
        <f>IFERROR(((B83/C83)-1)*100,IF(B83+C83&lt;&gt;0,100,0))</f>
        <v>42.159928476257271</v>
      </c>
      <c r="E83" s="98">
        <f>IFERROR(E81/E80/1000,)</f>
        <v>81.894283274406334</v>
      </c>
      <c r="F83" s="98">
        <f>IFERROR(F81/F80/1000,)</f>
        <v>71.378024372881356</v>
      </c>
      <c r="G83" s="98">
        <f>IFERROR(((E83/F83)-1)*100,IF(E83+F83&lt;&gt;0,100,0))</f>
        <v>14.733188532352282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10466</v>
      </c>
      <c r="C86" s="64">
        <f>C68+C74+C80</f>
        <v>8564</v>
      </c>
      <c r="D86" s="98">
        <f>IFERROR(((B86/C86)-1)*100,IF(B86+C86&lt;&gt;0,100,0))</f>
        <v>22.209248014946283</v>
      </c>
      <c r="E86" s="64">
        <f>E68+E74+E80</f>
        <v>25271</v>
      </c>
      <c r="F86" s="64">
        <f>F68+F74+F80</f>
        <v>17385</v>
      </c>
      <c r="G86" s="98">
        <f>IFERROR(((E86/F86)-1)*100,IF(E86+F86&lt;&gt;0,100,0))</f>
        <v>45.360943341961459</v>
      </c>
    </row>
    <row r="87" spans="1:7" s="62" customFormat="1" ht="12" x14ac:dyDescent="0.2">
      <c r="A87" s="79" t="s">
        <v>54</v>
      </c>
      <c r="B87" s="64">
        <f t="shared" ref="B87:C87" si="1">B69+B75+B81</f>
        <v>639059954.75599992</v>
      </c>
      <c r="C87" s="64">
        <f t="shared" si="1"/>
        <v>667474565.43599999</v>
      </c>
      <c r="D87" s="98">
        <f>IFERROR(((B87/C87)-1)*100,IF(B87+C87&lt;&gt;0,100,0))</f>
        <v>-4.2570327247509976</v>
      </c>
      <c r="E87" s="64">
        <f t="shared" ref="E87:F87" si="2">E69+E75+E81</f>
        <v>1747528370.1529999</v>
      </c>
      <c r="F87" s="64">
        <f t="shared" si="2"/>
        <v>1619355791.6849999</v>
      </c>
      <c r="G87" s="98">
        <f>IFERROR(((E87/F87)-1)*100,IF(E87+F87&lt;&gt;0,100,0))</f>
        <v>7.9150350482664278</v>
      </c>
    </row>
    <row r="88" spans="1:7" s="62" customFormat="1" ht="12" x14ac:dyDescent="0.2">
      <c r="A88" s="79" t="s">
        <v>55</v>
      </c>
      <c r="B88" s="64">
        <f t="shared" ref="B88:C88" si="3">B70+B76+B82</f>
        <v>614833216.35947967</v>
      </c>
      <c r="C88" s="64">
        <f t="shared" si="3"/>
        <v>667913592.49991977</v>
      </c>
      <c r="D88" s="98">
        <f>IFERROR(((B88/C88)-1)*100,IF(B88+C88&lt;&gt;0,100,0))</f>
        <v>-7.9471920824019548</v>
      </c>
      <c r="E88" s="64">
        <f t="shared" ref="E88:F88" si="4">E70+E76+E82</f>
        <v>1698960452.7049108</v>
      </c>
      <c r="F88" s="64">
        <f t="shared" si="4"/>
        <v>1628822772.9245303</v>
      </c>
      <c r="G88" s="98">
        <f>IFERROR(((E88/F88)-1)*100,IF(E88+F88&lt;&gt;0,100,0))</f>
        <v>4.3060350669366754</v>
      </c>
    </row>
    <row r="89" spans="1:7" s="63" customFormat="1" x14ac:dyDescent="0.2">
      <c r="A89" s="79" t="s">
        <v>95</v>
      </c>
      <c r="B89" s="98">
        <f>IFERROR((B75/B87)*100,IF(B75+B87&lt;&gt;0,100,0))</f>
        <v>66.31302865187412</v>
      </c>
      <c r="C89" s="98">
        <f>IFERROR((C75/C87)*100,IF(C75+C87&lt;&gt;0,100,0))</f>
        <v>66.427805230956608</v>
      </c>
      <c r="D89" s="98">
        <f>IFERROR(((B89/C89)-1)*100,IF(B89+C89&lt;&gt;0,100,0))</f>
        <v>-0.17278393992309349</v>
      </c>
      <c r="E89" s="98">
        <f>IFERROR((E75/E87)*100,IF(E75+E87&lt;&gt;0,100,0))</f>
        <v>69.102042433810325</v>
      </c>
      <c r="F89" s="98">
        <f>IFERROR((F75/F87)*100,IF(F75+F87&lt;&gt;0,100,0))</f>
        <v>75.541426460032426</v>
      </c>
      <c r="G89" s="98">
        <f>IFERROR(((E89/F89)-1)*100,IF(E89+F89&lt;&gt;0,100,0))</f>
        <v>-8.5243082213030004</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29030537.405999999</v>
      </c>
      <c r="C95" s="129">
        <v>32023078.666999999</v>
      </c>
      <c r="D95" s="65">
        <f>B95-C95</f>
        <v>-2992541.2609999999</v>
      </c>
      <c r="E95" s="129">
        <v>81271615.011000007</v>
      </c>
      <c r="F95" s="129">
        <v>56914285.898999996</v>
      </c>
      <c r="G95" s="80">
        <f>E95-F95</f>
        <v>24357329.112000011</v>
      </c>
    </row>
    <row r="96" spans="1:7" s="16" customFormat="1" ht="13.5" x14ac:dyDescent="0.2">
      <c r="A96" s="79" t="s">
        <v>88</v>
      </c>
      <c r="B96" s="66">
        <v>23295240.811999999</v>
      </c>
      <c r="C96" s="129">
        <v>27727506.114999998</v>
      </c>
      <c r="D96" s="65">
        <f>B96-C96</f>
        <v>-4432265.3029999994</v>
      </c>
      <c r="E96" s="129">
        <v>74553866.150999993</v>
      </c>
      <c r="F96" s="129">
        <v>51902333.798</v>
      </c>
      <c r="G96" s="80">
        <f>E96-F96</f>
        <v>22651532.352999993</v>
      </c>
    </row>
    <row r="97" spans="1:7" s="28" customFormat="1" ht="12" x14ac:dyDescent="0.2">
      <c r="A97" s="81" t="s">
        <v>16</v>
      </c>
      <c r="B97" s="65">
        <f>B95-B96</f>
        <v>5735296.5940000005</v>
      </c>
      <c r="C97" s="65">
        <f>C95-C96</f>
        <v>4295572.5520000011</v>
      </c>
      <c r="D97" s="82"/>
      <c r="E97" s="65">
        <f>E95-E96</f>
        <v>6717748.8600000143</v>
      </c>
      <c r="F97" s="82">
        <f>F95-F96</f>
        <v>5011952.1009999961</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701.10345312878599</v>
      </c>
      <c r="D104" s="98">
        <f>IFERROR(((B104/C104)-1)*100,IF(B104+C104&lt;&gt;0,100,0))</f>
        <v>-100</v>
      </c>
      <c r="E104" s="84"/>
      <c r="F104" s="71"/>
      <c r="G104" s="71"/>
    </row>
    <row r="105" spans="1:7" s="16" customFormat="1" ht="12" x14ac:dyDescent="0.2">
      <c r="A105" s="79" t="s">
        <v>50</v>
      </c>
      <c r="B105" s="71"/>
      <c r="C105" s="130">
        <v>693.10404251297302</v>
      </c>
      <c r="D105" s="98">
        <f>IFERROR(((B105/C105)-1)*100,IF(B105+C105&lt;&gt;0,100,0))</f>
        <v>-100</v>
      </c>
      <c r="E105" s="84"/>
      <c r="F105" s="71"/>
      <c r="G105" s="71"/>
    </row>
    <row r="106" spans="1:7" s="16" customFormat="1" ht="12" x14ac:dyDescent="0.2">
      <c r="A106" s="79" t="s">
        <v>51</v>
      </c>
      <c r="B106" s="71"/>
      <c r="C106" s="130">
        <v>732.73046899555197</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531.40170454129202</v>
      </c>
      <c r="D108" s="98">
        <f>IFERROR(((B108/C108)-1)*100,IF(B108+C108&lt;&gt;0,100,0))</f>
        <v>-100</v>
      </c>
      <c r="E108" s="84"/>
      <c r="F108" s="71"/>
      <c r="G108" s="71"/>
    </row>
    <row r="109" spans="1:7" s="16" customFormat="1" ht="12" x14ac:dyDescent="0.2">
      <c r="A109" s="79" t="s">
        <v>57</v>
      </c>
      <c r="B109" s="71"/>
      <c r="C109" s="130">
        <v>682.73530642011201</v>
      </c>
      <c r="D109" s="98">
        <f>IFERROR(((B109/C109)-1)*100,IF(B109+C109&lt;&gt;0,100,0))</f>
        <v>-100</v>
      </c>
      <c r="E109" s="84"/>
      <c r="F109" s="71"/>
      <c r="G109" s="71"/>
    </row>
    <row r="110" spans="1:7" s="16" customFormat="1" ht="12" x14ac:dyDescent="0.2">
      <c r="A110" s="79" t="s">
        <v>59</v>
      </c>
      <c r="B110" s="71"/>
      <c r="C110" s="130">
        <v>788.46022346336497</v>
      </c>
      <c r="D110" s="98">
        <f>IFERROR(((B110/C110)-1)*100,IF(B110+C110&lt;&gt;0,100,0))</f>
        <v>-100</v>
      </c>
      <c r="E110" s="84"/>
      <c r="F110" s="71"/>
      <c r="G110" s="71"/>
    </row>
    <row r="111" spans="1:7" s="16" customFormat="1" ht="12" x14ac:dyDescent="0.2">
      <c r="A111" s="79" t="s">
        <v>58</v>
      </c>
      <c r="B111" s="71"/>
      <c r="C111" s="130">
        <v>753.08254182862197</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2</v>
      </c>
      <c r="C119" s="78">
        <v>0</v>
      </c>
      <c r="D119" s="98">
        <f>IFERROR(((B119/C119)-1)*100,IF(B119+C119&lt;&gt;0,100,0))</f>
        <v>100</v>
      </c>
      <c r="E119" s="66">
        <v>3</v>
      </c>
      <c r="F119" s="78">
        <v>0</v>
      </c>
      <c r="G119" s="98">
        <f>IFERROR(((E119/F119)-1)*100,IF(E119+F119&lt;&gt;0,100,0))</f>
        <v>100</v>
      </c>
    </row>
    <row r="120" spans="1:7" s="16" customFormat="1" ht="12" x14ac:dyDescent="0.2">
      <c r="A120" s="79" t="s">
        <v>72</v>
      </c>
      <c r="B120" s="67">
        <v>728</v>
      </c>
      <c r="C120" s="66">
        <v>108</v>
      </c>
      <c r="D120" s="98">
        <f>IFERROR(((B120/C120)-1)*100,IF(B120+C120&lt;&gt;0,100,0))</f>
        <v>574.07407407407402</v>
      </c>
      <c r="E120" s="66">
        <v>839</v>
      </c>
      <c r="F120" s="66">
        <v>180</v>
      </c>
      <c r="G120" s="98">
        <f>IFERROR(((E120/F120)-1)*100,IF(E120+F120&lt;&gt;0,100,0))</f>
        <v>366.11111111111114</v>
      </c>
    </row>
    <row r="121" spans="1:7" s="16" customFormat="1" ht="12" x14ac:dyDescent="0.2">
      <c r="A121" s="79" t="s">
        <v>74</v>
      </c>
      <c r="B121" s="67">
        <v>18</v>
      </c>
      <c r="C121" s="66">
        <v>1</v>
      </c>
      <c r="D121" s="98">
        <f>IFERROR(((B121/C121)-1)*100,IF(B121+C121&lt;&gt;0,100,0))</f>
        <v>1700</v>
      </c>
      <c r="E121" s="66">
        <v>33</v>
      </c>
      <c r="F121" s="66">
        <v>2</v>
      </c>
      <c r="G121" s="98">
        <f>IFERROR(((E121/F121)-1)*100,IF(E121+F121&lt;&gt;0,100,0))</f>
        <v>1550</v>
      </c>
    </row>
    <row r="122" spans="1:7" s="28" customFormat="1" ht="12" x14ac:dyDescent="0.2">
      <c r="A122" s="81" t="s">
        <v>34</v>
      </c>
      <c r="B122" s="82">
        <f>SUM(B119:B121)</f>
        <v>748</v>
      </c>
      <c r="C122" s="82">
        <f>SUM(C119:C121)</f>
        <v>109</v>
      </c>
      <c r="D122" s="98">
        <f>IFERROR(((B122/C122)-1)*100,IF(B122+C122&lt;&gt;0,100,0))</f>
        <v>586.23853211009168</v>
      </c>
      <c r="E122" s="82">
        <f>SUM(E119:E121)</f>
        <v>875</v>
      </c>
      <c r="F122" s="82">
        <f>SUM(F119:F121)</f>
        <v>182</v>
      </c>
      <c r="G122" s="98">
        <f>IFERROR(((E122/F122)-1)*100,IF(E122+F122&lt;&gt;0,100,0))</f>
        <v>380.76923076923077</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30</v>
      </c>
      <c r="C125" s="66">
        <v>17</v>
      </c>
      <c r="D125" s="98">
        <f>IFERROR(((B125/C125)-1)*100,IF(B125+C125&lt;&gt;0,100,0))</f>
        <v>76.470588235294116</v>
      </c>
      <c r="E125" s="66">
        <v>56</v>
      </c>
      <c r="F125" s="66">
        <v>20</v>
      </c>
      <c r="G125" s="98">
        <f>IFERROR(((E125/F125)-1)*100,IF(E125+F125&lt;&gt;0,100,0))</f>
        <v>179.99999999999997</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30</v>
      </c>
      <c r="C127" s="82">
        <f>SUM(C125:C126)</f>
        <v>17</v>
      </c>
      <c r="D127" s="98">
        <f>IFERROR(((B127/C127)-1)*100,IF(B127+C127&lt;&gt;0,100,0))</f>
        <v>76.470588235294116</v>
      </c>
      <c r="E127" s="82">
        <f>SUM(E125:E126)</f>
        <v>56</v>
      </c>
      <c r="F127" s="82">
        <f>SUM(F125:F126)</f>
        <v>20</v>
      </c>
      <c r="G127" s="98">
        <f>IFERROR(((E127/F127)-1)*100,IF(E127+F127&lt;&gt;0,100,0))</f>
        <v>179.99999999999997</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40000</v>
      </c>
      <c r="C130" s="78">
        <v>0</v>
      </c>
      <c r="D130" s="98">
        <f>IFERROR(((B130/C130)-1)*100,IF(B130+C130&lt;&gt;0,100,0))</f>
        <v>100</v>
      </c>
      <c r="E130" s="66">
        <v>40001</v>
      </c>
      <c r="F130" s="78">
        <v>0</v>
      </c>
      <c r="G130" s="98">
        <f>IFERROR(((E130/F130)-1)*100,IF(E130+F130&lt;&gt;0,100,0))</f>
        <v>100</v>
      </c>
    </row>
    <row r="131" spans="1:7" s="16" customFormat="1" ht="12" x14ac:dyDescent="0.2">
      <c r="A131" s="79" t="s">
        <v>72</v>
      </c>
      <c r="B131" s="67">
        <v>876371</v>
      </c>
      <c r="C131" s="66">
        <v>34385</v>
      </c>
      <c r="D131" s="98">
        <f>IFERROR(((B131/C131)-1)*100,IF(B131+C131&lt;&gt;0,100,0))</f>
        <v>2448.7014686636617</v>
      </c>
      <c r="E131" s="66">
        <v>913433</v>
      </c>
      <c r="F131" s="66">
        <v>67119</v>
      </c>
      <c r="G131" s="98">
        <f>IFERROR(((E131/F131)-1)*100,IF(E131+F131&lt;&gt;0,100,0))</f>
        <v>1260.9156870632758</v>
      </c>
    </row>
    <row r="132" spans="1:7" s="16" customFormat="1" ht="12" x14ac:dyDescent="0.2">
      <c r="A132" s="79" t="s">
        <v>74</v>
      </c>
      <c r="B132" s="67">
        <v>876</v>
      </c>
      <c r="C132" s="66">
        <v>1</v>
      </c>
      <c r="D132" s="98">
        <f>IFERROR(((B132/C132)-1)*100,IF(B132+C132&lt;&gt;0,100,0))</f>
        <v>87500</v>
      </c>
      <c r="E132" s="66">
        <v>1162</v>
      </c>
      <c r="F132" s="66">
        <v>8</v>
      </c>
      <c r="G132" s="98">
        <f>IFERROR(((E132/F132)-1)*100,IF(E132+F132&lt;&gt;0,100,0))</f>
        <v>14425</v>
      </c>
    </row>
    <row r="133" spans="1:7" s="16" customFormat="1" ht="12" x14ac:dyDescent="0.2">
      <c r="A133" s="81" t="s">
        <v>34</v>
      </c>
      <c r="B133" s="82">
        <f>SUM(B130:B132)</f>
        <v>917247</v>
      </c>
      <c r="C133" s="82">
        <f>SUM(C130:C132)</f>
        <v>34386</v>
      </c>
      <c r="D133" s="98">
        <f>IFERROR(((B133/C133)-1)*100,IF(B133+C133&lt;&gt;0,100,0))</f>
        <v>2567.5013086721337</v>
      </c>
      <c r="E133" s="82">
        <f>SUM(E130:E132)</f>
        <v>954596</v>
      </c>
      <c r="F133" s="82">
        <f>SUM(F130:F132)</f>
        <v>67127</v>
      </c>
      <c r="G133" s="98">
        <f>IFERROR(((E133/F133)-1)*100,IF(E133+F133&lt;&gt;0,100,0))</f>
        <v>1322.0745750592162</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14000</v>
      </c>
      <c r="C136" s="66">
        <v>1515</v>
      </c>
      <c r="D136" s="98">
        <f>IFERROR(((B136/C136)-1)*100,)</f>
        <v>824.0924092409241</v>
      </c>
      <c r="E136" s="66">
        <v>27850</v>
      </c>
      <c r="F136" s="66">
        <v>1551</v>
      </c>
      <c r="G136" s="98">
        <f>IFERROR(((E136/F136)-1)*100,)</f>
        <v>1695.6157317859447</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14000</v>
      </c>
      <c r="C138" s="82">
        <f>SUM(C136:C137)</f>
        <v>1515</v>
      </c>
      <c r="D138" s="98">
        <f>IFERROR(((B138/C138)-1)*100,)</f>
        <v>824.0924092409241</v>
      </c>
      <c r="E138" s="82">
        <f>SUM(E136:E137)</f>
        <v>27850</v>
      </c>
      <c r="F138" s="82">
        <f>SUM(F136:F137)</f>
        <v>1551</v>
      </c>
      <c r="G138" s="98">
        <f>IFERROR(((E138/F138)-1)*100,)</f>
        <v>1695.6157317859447</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958890</v>
      </c>
      <c r="C141" s="78">
        <v>0</v>
      </c>
      <c r="D141" s="98">
        <f>IFERROR(((B141/C141)-1)*100,IF(B141+C141&lt;&gt;0,100,0))</f>
        <v>100</v>
      </c>
      <c r="E141" s="66">
        <v>958914.01249999995</v>
      </c>
      <c r="F141" s="78">
        <v>0</v>
      </c>
      <c r="G141" s="98">
        <f>IFERROR(((E141/F141)-1)*100,IF(E141+F141&lt;&gt;0,100,0))</f>
        <v>100</v>
      </c>
    </row>
    <row r="142" spans="1:7" s="32" customFormat="1" x14ac:dyDescent="0.2">
      <c r="A142" s="79" t="s">
        <v>72</v>
      </c>
      <c r="B142" s="67">
        <v>82370164.085350007</v>
      </c>
      <c r="C142" s="66">
        <v>3246387.3116000001</v>
      </c>
      <c r="D142" s="98">
        <f>IFERROR(((B142/C142)-1)*100,IF(B142+C142&lt;&gt;0,100,0))</f>
        <v>2437.2870264439707</v>
      </c>
      <c r="E142" s="66">
        <v>85775360.991349995</v>
      </c>
      <c r="F142" s="66">
        <v>6438048.7845900003</v>
      </c>
      <c r="G142" s="98">
        <f>IFERROR(((E142/F142)-1)*100,IF(E142+F142&lt;&gt;0,100,0))</f>
        <v>1232.3192144281413</v>
      </c>
    </row>
    <row r="143" spans="1:7" s="32" customFormat="1" x14ac:dyDescent="0.2">
      <c r="A143" s="79" t="s">
        <v>74</v>
      </c>
      <c r="B143" s="67">
        <v>6669498.7400000002</v>
      </c>
      <c r="C143" s="66">
        <v>6940.09</v>
      </c>
      <c r="D143" s="98">
        <f>IFERROR(((B143/C143)-1)*100,IF(B143+C143&lt;&gt;0,100,0))</f>
        <v>96001.041052781744</v>
      </c>
      <c r="E143" s="66">
        <v>7533269.7599999998</v>
      </c>
      <c r="F143" s="66">
        <v>25101.38</v>
      </c>
      <c r="G143" s="98">
        <f>IFERROR(((E143/F143)-1)*100,IF(E143+F143&lt;&gt;0,100,0))</f>
        <v>29911.376904377368</v>
      </c>
    </row>
    <row r="144" spans="1:7" s="16" customFormat="1" ht="12" x14ac:dyDescent="0.2">
      <c r="A144" s="81" t="s">
        <v>34</v>
      </c>
      <c r="B144" s="82">
        <f>SUM(B141:B143)</f>
        <v>89998552.825350001</v>
      </c>
      <c r="C144" s="82">
        <f>SUM(C141:C143)</f>
        <v>3253327.4016</v>
      </c>
      <c r="D144" s="98">
        <f>IFERROR(((B144/C144)-1)*100,IF(B144+C144&lt;&gt;0,100,0))</f>
        <v>2666.3540036298941</v>
      </c>
      <c r="E144" s="82">
        <f>SUM(E141:E143)</f>
        <v>94267544.763850003</v>
      </c>
      <c r="F144" s="82">
        <f>SUM(F141:F143)</f>
        <v>6463150.1645900002</v>
      </c>
      <c r="G144" s="98">
        <f>IFERROR(((E144/F144)-1)*100,IF(E144+F144&lt;&gt;0,100,0))</f>
        <v>1358.5386748449471</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41235</v>
      </c>
      <c r="C147" s="66">
        <v>2058.3046199999999</v>
      </c>
      <c r="D147" s="98">
        <f>IFERROR(((B147/C147)-1)*100,IF(B147+C147&lt;&gt;0,100,0))</f>
        <v>1903.3477843527362</v>
      </c>
      <c r="E147" s="66">
        <v>70656.05</v>
      </c>
      <c r="F147" s="66">
        <v>2066.2203</v>
      </c>
      <c r="G147" s="98">
        <f>IFERROR(((E147/F147)-1)*100,IF(E147+F147&lt;&gt;0,100,0))</f>
        <v>3319.5797030936146</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41235</v>
      </c>
      <c r="C149" s="82">
        <f>SUM(C147:C148)</f>
        <v>2058.3046199999999</v>
      </c>
      <c r="D149" s="98">
        <f>IFERROR(((B149/C149)-1)*100,IF(B149+C149&lt;&gt;0,100,0))</f>
        <v>1903.3477843527362</v>
      </c>
      <c r="E149" s="82">
        <f>SUM(E147:E148)</f>
        <v>70656.05</v>
      </c>
      <c r="F149" s="82">
        <f>SUM(F147:F148)</f>
        <v>2066.2203</v>
      </c>
      <c r="G149" s="98">
        <f>IFERROR(((E149/F149)-1)*100,IF(E149+F149&lt;&gt;0,100,0))</f>
        <v>3319.5797030936146</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50001</v>
      </c>
      <c r="C152" s="78">
        <v>0</v>
      </c>
      <c r="D152" s="98">
        <f>IFERROR(((B152/C152)-1)*100,IF(B152+C152&lt;&gt;0,100,0))</f>
        <v>100</v>
      </c>
      <c r="E152" s="78"/>
      <c r="F152" s="78"/>
      <c r="G152" s="65"/>
    </row>
    <row r="153" spans="1:7" s="16" customFormat="1" ht="12" x14ac:dyDescent="0.2">
      <c r="A153" s="79" t="s">
        <v>72</v>
      </c>
      <c r="B153" s="67">
        <v>1038622</v>
      </c>
      <c r="C153" s="66">
        <v>931013</v>
      </c>
      <c r="D153" s="98">
        <f>IFERROR(((B153/C153)-1)*100,IF(B153+C153&lt;&gt;0,100,0))</f>
        <v>11.558270400091075</v>
      </c>
      <c r="E153" s="78"/>
      <c r="F153" s="78"/>
      <c r="G153" s="65"/>
    </row>
    <row r="154" spans="1:7" s="16" customFormat="1" ht="12" x14ac:dyDescent="0.2">
      <c r="A154" s="79" t="s">
        <v>74</v>
      </c>
      <c r="B154" s="67">
        <v>2253</v>
      </c>
      <c r="C154" s="66">
        <v>2711</v>
      </c>
      <c r="D154" s="98">
        <f>IFERROR(((B154/C154)-1)*100,IF(B154+C154&lt;&gt;0,100,0))</f>
        <v>-16.894135005533016</v>
      </c>
      <c r="E154" s="78"/>
      <c r="F154" s="78"/>
      <c r="G154" s="65"/>
    </row>
    <row r="155" spans="1:7" s="28" customFormat="1" ht="12" x14ac:dyDescent="0.2">
      <c r="A155" s="81" t="s">
        <v>34</v>
      </c>
      <c r="B155" s="82">
        <f>SUM(B152:B154)</f>
        <v>1090876</v>
      </c>
      <c r="C155" s="82">
        <f>SUM(C152:C154)</f>
        <v>933724</v>
      </c>
      <c r="D155" s="98">
        <f>IFERROR(((B155/C155)-1)*100,IF(B155+C155&lt;&gt;0,100,0))</f>
        <v>16.830669448359469</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172147</v>
      </c>
      <c r="C158" s="66">
        <v>276098</v>
      </c>
      <c r="D158" s="98">
        <f>IFERROR(((B158/C158)-1)*100,IF(B158+C158&lt;&gt;0,100,0))</f>
        <v>-37.650037305594388</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172147</v>
      </c>
      <c r="C160" s="82">
        <f>SUM(C158:C159)</f>
        <v>276098</v>
      </c>
      <c r="D160" s="98">
        <f>IFERROR(((B160/C160)-1)*100,IF(B160+C160&lt;&gt;0,100,0))</f>
        <v>-37.650037305594388</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8505</v>
      </c>
      <c r="C168" s="113">
        <v>13388</v>
      </c>
      <c r="D168" s="111">
        <f>IFERROR(((B168/C168)-1)*100,IF(B168+C168&lt;&gt;0,100,0))</f>
        <v>-36.472960860472071</v>
      </c>
      <c r="E168" s="113">
        <v>29019</v>
      </c>
      <c r="F168" s="113">
        <v>24917</v>
      </c>
      <c r="G168" s="111">
        <f>IFERROR(((E168/F168)-1)*100,IF(E168+F168&lt;&gt;0,100,0))</f>
        <v>16.462656017979693</v>
      </c>
    </row>
    <row r="169" spans="1:7" x14ac:dyDescent="0.2">
      <c r="A169" s="101" t="s">
        <v>32</v>
      </c>
      <c r="B169" s="112">
        <v>56239</v>
      </c>
      <c r="C169" s="113">
        <v>53389</v>
      </c>
      <c r="D169" s="111">
        <f t="shared" ref="D169:D171" si="5">IFERROR(((B169/C169)-1)*100,IF(B169+C169&lt;&gt;0,100,0))</f>
        <v>5.3381782764239771</v>
      </c>
      <c r="E169" s="113">
        <v>163015</v>
      </c>
      <c r="F169" s="113">
        <v>109452</v>
      </c>
      <c r="G169" s="111">
        <f>IFERROR(((E169/F169)-1)*100,IF(E169+F169&lt;&gt;0,100,0))</f>
        <v>48.93743376091804</v>
      </c>
    </row>
    <row r="170" spans="1:7" x14ac:dyDescent="0.2">
      <c r="A170" s="101" t="s">
        <v>92</v>
      </c>
      <c r="B170" s="112">
        <v>17971925</v>
      </c>
      <c r="C170" s="113">
        <v>14201440</v>
      </c>
      <c r="D170" s="111">
        <f t="shared" si="5"/>
        <v>26.550018871325733</v>
      </c>
      <c r="E170" s="113">
        <v>53664546</v>
      </c>
      <c r="F170" s="113">
        <v>28552567</v>
      </c>
      <c r="G170" s="111">
        <f>IFERROR(((E170/F170)-1)*100,IF(E170+F170&lt;&gt;0,100,0))</f>
        <v>87.949987123749679</v>
      </c>
    </row>
    <row r="171" spans="1:7" x14ac:dyDescent="0.2">
      <c r="A171" s="101" t="s">
        <v>93</v>
      </c>
      <c r="B171" s="112">
        <v>129491</v>
      </c>
      <c r="C171" s="113">
        <v>111042</v>
      </c>
      <c r="D171" s="111">
        <f t="shared" si="5"/>
        <v>16.614434178058744</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502</v>
      </c>
      <c r="C174" s="113">
        <v>641</v>
      </c>
      <c r="D174" s="111">
        <f t="shared" ref="D174:D177" si="6">IFERROR(((B174/C174)-1)*100,IF(B174+C174&lt;&gt;0,100,0))</f>
        <v>-21.684867394695782</v>
      </c>
      <c r="E174" s="113">
        <v>1871</v>
      </c>
      <c r="F174" s="113">
        <v>1195</v>
      </c>
      <c r="G174" s="111">
        <f t="shared" ref="G174" si="7">IFERROR(((E174/F174)-1)*100,IF(E174+F174&lt;&gt;0,100,0))</f>
        <v>56.569037656903774</v>
      </c>
    </row>
    <row r="175" spans="1:7" x14ac:dyDescent="0.2">
      <c r="A175" s="101" t="s">
        <v>32</v>
      </c>
      <c r="B175" s="112">
        <v>5723</v>
      </c>
      <c r="C175" s="113">
        <v>8369</v>
      </c>
      <c r="D175" s="111">
        <f t="shared" si="6"/>
        <v>-31.616680607002035</v>
      </c>
      <c r="E175" s="113">
        <v>20939</v>
      </c>
      <c r="F175" s="113">
        <v>13737</v>
      </c>
      <c r="G175" s="111">
        <f t="shared" ref="G175" si="8">IFERROR(((E175/F175)-1)*100,IF(E175+F175&lt;&gt;0,100,0))</f>
        <v>52.427749872606832</v>
      </c>
    </row>
    <row r="176" spans="1:7" x14ac:dyDescent="0.2">
      <c r="A176" s="101" t="s">
        <v>92</v>
      </c>
      <c r="B176" s="112">
        <v>133150</v>
      </c>
      <c r="C176" s="113">
        <v>62599</v>
      </c>
      <c r="D176" s="111">
        <f t="shared" si="6"/>
        <v>112.70307832393489</v>
      </c>
      <c r="E176" s="113">
        <v>493452</v>
      </c>
      <c r="F176" s="113">
        <v>105711</v>
      </c>
      <c r="G176" s="111">
        <f t="shared" ref="G176" si="9">IFERROR(((E176/F176)-1)*100,IF(E176+F176&lt;&gt;0,100,0))</f>
        <v>366.79342736328289</v>
      </c>
    </row>
    <row r="177" spans="1:7" x14ac:dyDescent="0.2">
      <c r="A177" s="101" t="s">
        <v>93</v>
      </c>
      <c r="B177" s="112">
        <v>52998</v>
      </c>
      <c r="C177" s="113">
        <v>47314</v>
      </c>
      <c r="D177" s="111">
        <f t="shared" si="6"/>
        <v>12.013357568584349</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2021-01-25T06:36:07Z</dcterms:modified>
</cp:coreProperties>
</file>