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G149" i="1" s="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<sst xmlns="http://schemas.openxmlformats.org/spreadsheetml/2006/main" count="265" uniqueCount="100">
  <si>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</si>
  <si>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</si>
  <si>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</si>
  <si>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</si>
  <si>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</si>
  <si>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</si>
  <si>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</si>
  <si>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</si>
  <si>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</si>
  <si>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</si>
  <si>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</si>
  <si>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</si>
  <si>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</si>
  <si>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</si>
  <si>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</si>
  <si>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</si>
  <si>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</si>
  <si>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</si>
  <si>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</si>
  <si>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</si>
  <si>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</si>
  <si>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</si>
  <si>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</si>
  <si>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</si>
  <si>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</si>
  <si>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</si>
  <si>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</si>
  <si>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</si>
  <si>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</si>
  <si>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</si>
  <si>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</si>
  <si>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</si>
  <si>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</si>
  <si>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</si>
  <si>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</si>
  <si>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</si>
  <si>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</si>
  <si>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</si>
  <si>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</si>
  <si>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</si>
  <si>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</si>
  <si>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</si>
  <si>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</si>
  <si>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</si>
  <si>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</si>
  <si>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</si>
  <si>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</si>
  <si>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</si>
  <si>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</si>
  <si>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</si>
  <si>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</si>
  <si>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</si>
  <si>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</si>
  <si>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</si>
  <si>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</si>
  <si>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</si>
  <si>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</si>
  <si>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</si>
  <si>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</si>
  <si>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</si>
  <si>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</si>
  <si>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</si>
  <si>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</si>
  <si>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</si>
  <si>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</si>
  <si>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</si>
  <si>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</si>
  <si>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</si>
  <si>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</si>
  <si>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</si>
  <si>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</si>
  <si>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</si>
  <si>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</si>
  <si>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</si>
  <si>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</si>
  <si>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</si>
  <si>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</si>
  <si>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</si>
  <si>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</si>
  <si>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</si>
  <si>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</si>
  <si>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</si>
  <si>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</si>
  <si>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</si>
  <si>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</si>
  <si>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</si>
  <si>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</si>
  <si>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</si>
  <si>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</si>
  <si>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</si>
  <si>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</si>
  <si>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</si>
  <si>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</si>
  <si>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</si>
  <si>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</si>
  <si>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</si>
  <si>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</si>
  <si>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5 March 2021</t>
  </si>
  <si>
    <t>05.03.2021</t>
  </si>
  <si>
    <t>28.02.2020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</si>
</sst>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1718188</v>
      </c>
      <c r="C11" s="67">
        <v>2490573</v>
      </c>
      <c r="D11" s="98">
        <f>IFERROR(((B11/C11)-1)*100,IF(B11+C11&lt;&gt;0,100,0))</f>
        <v>-31.012341336712478</v>
      </c>
      <c r="E11" s="67">
        <v>15169603</v>
      </c>
      <c r="F11" s="67">
        <v>12829447</v>
      </c>
      <c r="G11" s="98">
        <f>IFERROR(((E11/F11)-1)*100,IF(E11+F11&lt;&gt;0,100,0))</f>
        <v>18.240505611816317</v>
      </c>
    </row>
    <row r="12" spans="1:7" s="16" customFormat="1" ht="12" x14ac:dyDescent="0.2">
      <c r="A12" s="64" t="s">
        <v>9</v>
      </c>
      <c r="B12" s="67">
        <v>3370863.753</v>
      </c>
      <c r="C12" s="67">
        <v>2665137.4070000001</v>
      </c>
      <c r="D12" s="98">
        <f>IFERROR(((B12/C12)-1)*100,IF(B12+C12&lt;&gt;0,100,0))</f>
        <v>26.47992347960766</v>
      </c>
      <c r="E12" s="67">
        <v>25575877.809999999</v>
      </c>
      <c r="F12" s="67">
        <v>14142591.844000001</v>
      </c>
      <c r="G12" s="98">
        <f>IFERROR(((E12/F12)-1)*100,IF(E12+F12&lt;&gt;0,100,0))</f>
        <v>80.842932413768082</v>
      </c>
    </row>
    <row r="13" spans="1:7" s="16" customFormat="1" ht="12" x14ac:dyDescent="0.2">
      <c r="A13" s="64" t="s">
        <v>10</v>
      </c>
      <c r="B13" s="67">
        <v>108438769.286497</v>
      </c>
      <c r="C13" s="67">
        <v>152456564.40121999</v>
      </c>
      <c r="D13" s="98">
        <f>IFERROR(((B13/C13)-1)*100,IF(B13+C13&lt;&gt;0,100,0))</f>
        <v>-28.87235147112548</v>
      </c>
      <c r="E13" s="67">
        <v>1029069692.58166</v>
      </c>
      <c r="F13" s="67">
        <v>809977471.06956506</v>
      </c>
      <c r="G13" s="98">
        <f>IFERROR(((E13/F13)-1)*100,IF(E13+F13&lt;&gt;0,100,0))</f>
        <v>27.049174740969818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282</v>
      </c>
      <c r="C16" s="67">
        <v>450</v>
      </c>
      <c r="D16" s="98">
        <f>IFERROR(((B16/C16)-1)*100,IF(B16+C16&lt;&gt;0,100,0))</f>
        <v>-37.333333333333329</v>
      </c>
      <c r="E16" s="67">
        <v>2898</v>
      </c>
      <c r="F16" s="67">
        <v>2516</v>
      </c>
      <c r="G16" s="98">
        <f>IFERROR(((E16/F16)-1)*100,IF(E16+F16&lt;&gt;0,100,0))</f>
        <v>15.182829888712245</v>
      </c>
    </row>
    <row r="17" spans="1:7" s="16" customFormat="1" ht="12" x14ac:dyDescent="0.2">
      <c r="A17" s="64" t="s">
        <v>9</v>
      </c>
      <c r="B17" s="67">
        <v>99169.288</v>
      </c>
      <c r="C17" s="67">
        <v>271861.98599999998</v>
      </c>
      <c r="D17" s="98">
        <f>IFERROR(((B17/C17)-1)*100,IF(B17+C17&lt;&gt;0,100,0))</f>
        <v>-63.522193941450865</v>
      </c>
      <c r="E17" s="67">
        <v>2851643.5109999999</v>
      </c>
      <c r="F17" s="67">
        <v>1383917.879</v>
      </c>
      <c r="G17" s="98">
        <f>IFERROR(((E17/F17)-1)*100,IF(E17+F17&lt;&gt;0,100,0))</f>
        <v>106.05583281144963</v>
      </c>
    </row>
    <row r="18" spans="1:7" s="16" customFormat="1" ht="12" x14ac:dyDescent="0.2">
      <c r="A18" s="64" t="s">
        <v>10</v>
      </c>
      <c r="B18" s="67">
        <v>5917967.4895875696</v>
      </c>
      <c r="C18" s="67">
        <v>8723573.2926505003</v>
      </c>
      <c r="D18" s="98">
        <f>IFERROR(((B18/C18)-1)*100,IF(B18+C18&lt;&gt;0,100,0))</f>
        <v>-32.161199418438059</v>
      </c>
      <c r="E18" s="67">
        <v>68991099.344310805</v>
      </c>
      <c r="F18" s="67">
        <v>53419692.055440597</v>
      </c>
      <c r="G18" s="98">
        <f>IFERROR(((E18/F18)-1)*100,IF(E18+F18&lt;&gt;0,100,0))</f>
        <v>29.149189539897979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26320564.527339999</v>
      </c>
      <c r="C24" s="66">
        <v>20259352.215259999</v>
      </c>
      <c r="D24" s="65">
        <f>B24-C24</f>
        <v>6061212.3120799996</v>
      </c>
      <c r="E24" s="67">
        <v>198291575.20157</v>
      </c>
      <c r="F24" s="67">
        <v>134167575.48977</v>
      </c>
      <c r="G24" s="65">
        <f>E24-F24</f>
        <v>64123999.711800009</v>
      </c>
    </row>
    <row r="25" spans="1:7" s="16" customFormat="1" ht="12" x14ac:dyDescent="0.2">
      <c r="A25" s="68" t="s">
        <v>15</v>
      </c>
      <c r="B25" s="66">
        <v>25439105.848099999</v>
      </c>
      <c r="C25" s="66">
        <v>25904576.04473</v>
      </c>
      <c r="D25" s="65">
        <f>B25-C25</f>
        <v>-465470.19663000107</v>
      </c>
      <c r="E25" s="67">
        <v>207226771.27706999</v>
      </c>
      <c r="F25" s="67">
        <v>145321086.79189</v>
      </c>
      <c r="G25" s="65">
        <f>E25-F25</f>
        <v>61905684.485179991</v>
      </c>
    </row>
    <row r="26" spans="1:7" s="28" customFormat="1" ht="12" x14ac:dyDescent="0.2">
      <c r="A26" s="69" t="s">
        <v>16</v>
      </c>
      <c r="B26" s="70">
        <f>B24-B25</f>
        <v>881458.6792399995</v>
      </c>
      <c r="C26" s="70">
        <f>C24-C25</f>
        <v>-5645223.8294700012</v>
      </c>
      <c r="D26" s="70"/>
      <c r="E26" s="70">
        <f>E24-E25</f>
        <v>-8935196.0754999816</v>
      </c>
      <c r="F26" s="70">
        <f>F24-F25</f>
        <v>-11153511.30212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68271.187317410004</v>
      </c>
      <c r="C33" s="126">
        <v>51038.175345770003</v>
      </c>
      <c r="D33" s="98">
        <f t="shared" ref="D33:D42" si="0">IFERROR(((B33/C33)-1)*100,IF(B33+C33&lt;&gt;0,100,0))</f>
        <v>33.764945268695335</v>
      </c>
      <c r="E33" s="64"/>
      <c r="F33" s="126">
        <v>69403.75</v>
      </c>
      <c r="G33" s="126">
        <v>66138.05</v>
      </c>
    </row>
    <row r="34" spans="1:7" s="16" customFormat="1" ht="12" x14ac:dyDescent="0.2">
      <c r="A34" s="64" t="s">
        <v>23</v>
      </c>
      <c r="B34" s="126">
        <v>70206.523563549999</v>
      </c>
      <c r="C34" s="126">
        <v>65211.921022740004</v>
      </c>
      <c r="D34" s="98">
        <f t="shared" si="0"/>
        <v>7.6590329842734395</v>
      </c>
      <c r="E34" s="64"/>
      <c r="F34" s="126">
        <v>70649.67</v>
      </c>
      <c r="G34" s="126">
        <v>67883.28</v>
      </c>
    </row>
    <row r="35" spans="1:7" s="16" customFormat="1" ht="12" x14ac:dyDescent="0.2">
      <c r="A35" s="64" t="s">
        <v>24</v>
      </c>
      <c r="B35" s="126">
        <v>51325.295044890001</v>
      </c>
      <c r="C35" s="126">
        <v>39424.800410709999</v>
      </c>
      <c r="D35" s="98">
        <f t="shared" si="0"/>
        <v>30.185300902492742</v>
      </c>
      <c r="E35" s="64"/>
      <c r="F35" s="126">
        <v>51746.33</v>
      </c>
      <c r="G35" s="126">
        <v>49726.17</v>
      </c>
    </row>
    <row r="36" spans="1:7" s="16" customFormat="1" ht="12" x14ac:dyDescent="0.2">
      <c r="A36" s="64" t="s">
        <v>25</v>
      </c>
      <c r="B36" s="126">
        <v>62788.639095619998</v>
      </c>
      <c r="C36" s="126">
        <v>45851.758379970001</v>
      </c>
      <c r="D36" s="98">
        <f t="shared" si="0"/>
        <v>36.938345036400499</v>
      </c>
      <c r="E36" s="64"/>
      <c r="F36" s="126">
        <v>63969.7</v>
      </c>
      <c r="G36" s="126">
        <v>60754.3</v>
      </c>
    </row>
    <row r="37" spans="1:7" s="16" customFormat="1" ht="12" x14ac:dyDescent="0.2">
      <c r="A37" s="64" t="s">
        <v>79</v>
      </c>
      <c r="B37" s="126">
        <v>70801.783707390001</v>
      </c>
      <c r="C37" s="126">
        <v>41998.112180869997</v>
      </c>
      <c r="D37" s="98">
        <f t="shared" si="0"/>
        <v>68.583252986404418</v>
      </c>
      <c r="E37" s="64"/>
      <c r="F37" s="126">
        <v>71548.47</v>
      </c>
      <c r="G37" s="126">
        <v>67459.850000000006</v>
      </c>
    </row>
    <row r="38" spans="1:7" s="16" customFormat="1" ht="12" x14ac:dyDescent="0.2">
      <c r="A38" s="64" t="s">
        <v>26</v>
      </c>
      <c r="B38" s="126">
        <v>87613.307159870004</v>
      </c>
      <c r="C38" s="126">
        <v>66129.950130169993</v>
      </c>
      <c r="D38" s="98">
        <f t="shared" si="0"/>
        <v>32.486576789204037</v>
      </c>
      <c r="E38" s="64"/>
      <c r="F38" s="126">
        <v>90382.14</v>
      </c>
      <c r="G38" s="126">
        <v>86136.99</v>
      </c>
    </row>
    <row r="39" spans="1:7" s="16" customFormat="1" ht="12" x14ac:dyDescent="0.2">
      <c r="A39" s="64" t="s">
        <v>27</v>
      </c>
      <c r="B39" s="126">
        <v>12759.798307479999</v>
      </c>
      <c r="C39" s="126">
        <v>13551.820103739999</v>
      </c>
      <c r="D39" s="98">
        <f t="shared" si="0"/>
        <v>-5.8443942599372249</v>
      </c>
      <c r="E39" s="64"/>
      <c r="F39" s="126">
        <v>12781.54</v>
      </c>
      <c r="G39" s="126">
        <v>12200.05</v>
      </c>
    </row>
    <row r="40" spans="1:7" s="16" customFormat="1" ht="12" x14ac:dyDescent="0.2">
      <c r="A40" s="64" t="s">
        <v>28</v>
      </c>
      <c r="B40" s="126">
        <v>84064.805841909998</v>
      </c>
      <c r="C40" s="126">
        <v>68641.879650820003</v>
      </c>
      <c r="D40" s="98">
        <f t="shared" si="0"/>
        <v>22.468682777258064</v>
      </c>
      <c r="E40" s="64"/>
      <c r="F40" s="126">
        <v>86079.82</v>
      </c>
      <c r="G40" s="126">
        <v>82076.45</v>
      </c>
    </row>
    <row r="41" spans="1:7" s="16" customFormat="1" ht="12" x14ac:dyDescent="0.2">
      <c r="A41" s="64" t="s">
        <v>29</v>
      </c>
      <c r="B41" s="126">
        <v>3591.9915000800002</v>
      </c>
      <c r="C41" s="126">
        <v>2833.2530883600002</v>
      </c>
      <c r="D41" s="98">
        <f t="shared" si="0"/>
        <v>26.779761216432242</v>
      </c>
      <c r="E41" s="64"/>
      <c r="F41" s="126">
        <v>3645.3</v>
      </c>
      <c r="G41" s="126">
        <v>3272.67</v>
      </c>
    </row>
    <row r="42" spans="1:7" s="16" customFormat="1" ht="12" x14ac:dyDescent="0.2">
      <c r="A42" s="64" t="s">
        <v>78</v>
      </c>
      <c r="B42" s="126">
        <v>1065.2659351</v>
      </c>
      <c r="C42" s="126">
        <v>848.96941048999997</v>
      </c>
      <c r="D42" s="98">
        <f t="shared" si="0"/>
        <v>25.477540408100218</v>
      </c>
      <c r="E42" s="64"/>
      <c r="F42" s="126">
        <v>1090.31</v>
      </c>
      <c r="G42" s="126">
        <v>1055.18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19532.274531864499</v>
      </c>
      <c r="D48" s="72"/>
      <c r="E48" s="127">
        <v>15775.8885774971</v>
      </c>
      <c r="F48" s="72"/>
      <c r="G48" s="98">
        <f>IFERROR(((C48/E48)-1)*100,IF(C48+E48&lt;&gt;0,100,0))</f>
        <v>23.810931066827813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8530</v>
      </c>
      <c r="D54" s="75"/>
      <c r="E54" s="128">
        <v>1627314</v>
      </c>
      <c r="F54" s="128">
        <v>189157509.935</v>
      </c>
      <c r="G54" s="128">
        <v>9834544.3200000003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7033</v>
      </c>
      <c r="C68" s="66">
        <v>7532</v>
      </c>
      <c r="D68" s="98">
        <f>IFERROR(((B68/C68)-1)*100,IF(B68+C68&lt;&gt;0,100,0))</f>
        <v>-6.6250663834307</v>
      </c>
      <c r="E68" s="66">
        <v>67357</v>
      </c>
      <c r="F68" s="66">
        <v>48396</v>
      </c>
      <c r="G68" s="98">
        <f>IFERROR(((E68/F68)-1)*100,IF(E68+F68&lt;&gt;0,100,0))</f>
        <v>39.178857756839406</v>
      </c>
    </row>
    <row r="69" spans="1:7" s="16" customFormat="1" ht="12" x14ac:dyDescent="0.2">
      <c r="A69" s="79" t="s">
        <v>54</v>
      </c>
      <c r="B69" s="67">
        <v>242357448.10699999</v>
      </c>
      <c r="C69" s="66">
        <v>369864362.921</v>
      </c>
      <c r="D69" s="98">
        <f>IFERROR(((B69/C69)-1)*100,IF(B69+C69&lt;&gt;0,100,0))</f>
        <v>-34.473966025549331</v>
      </c>
      <c r="E69" s="66">
        <v>2160210660.098</v>
      </c>
      <c r="F69" s="66">
        <v>1956767935.9159999</v>
      </c>
      <c r="G69" s="98">
        <f>IFERROR(((E69/F69)-1)*100,IF(E69+F69&lt;&gt;0,100,0))</f>
        <v>10.396875400902594</v>
      </c>
    </row>
    <row r="70" spans="1:7" s="62" customFormat="1" ht="12" x14ac:dyDescent="0.2">
      <c r="A70" s="79" t="s">
        <v>55</v>
      </c>
      <c r="B70" s="67">
        <v>245214041.61339</v>
      </c>
      <c r="C70" s="66">
        <v>373261400.80520999</v>
      </c>
      <c r="D70" s="98">
        <f>IFERROR(((B70/C70)-1)*100,IF(B70+C70&lt;&gt;0,100,0))</f>
        <v>-34.305009549766631</v>
      </c>
      <c r="E70" s="66">
        <v>2136041540.4851301</v>
      </c>
      <c r="F70" s="66">
        <v>1953850689.2227499</v>
      </c>
      <c r="G70" s="98">
        <f>IFERROR(((E70/F70)-1)*100,IF(E70+F70&lt;&gt;0,100,0))</f>
        <v>9.3247069628875412</v>
      </c>
    </row>
    <row r="71" spans="1:7" s="16" customFormat="1" ht="12" x14ac:dyDescent="0.2">
      <c r="A71" s="79" t="s">
        <v>94</v>
      </c>
      <c r="B71" s="98">
        <f>IFERROR(B69/B68/1000,)</f>
        <v>34.460038121285365</v>
      </c>
      <c r="C71" s="98">
        <f>IFERROR(C69/C68/1000,)</f>
        <v>49.105730605549653</v>
      </c>
      <c r="D71" s="98">
        <f>IFERROR(((B71/C71)-1)*100,IF(B71+C71&lt;&gt;0,100,0))</f>
        <v>-29.824813323537256</v>
      </c>
      <c r="E71" s="98">
        <f>IFERROR(E69/E68/1000,)</f>
        <v>32.071064033404099</v>
      </c>
      <c r="F71" s="98">
        <f>IFERROR(F69/F68/1000,)</f>
        <v>40.432431108273406</v>
      </c>
      <c r="G71" s="98">
        <f>IFERROR(((E71/F71)-1)*100,IF(E71+F71&lt;&gt;0,100,0))</f>
        <v>-20.679852399868125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2883</v>
      </c>
      <c r="C74" s="66">
        <v>3559</v>
      </c>
      <c r="D74" s="98">
        <f>IFERROR(((B74/C74)-1)*100,IF(B74+C74&lt;&gt;0,100,0))</f>
        <v>-18.994099466142178</v>
      </c>
      <c r="E74" s="66">
        <v>24979</v>
      </c>
      <c r="F74" s="66">
        <v>30721</v>
      </c>
      <c r="G74" s="98">
        <f>IFERROR(((E74/F74)-1)*100,IF(E74+F74&lt;&gt;0,100,0))</f>
        <v>-18.690797825591609</v>
      </c>
    </row>
    <row r="75" spans="1:7" s="16" customFormat="1" ht="12" x14ac:dyDescent="0.2">
      <c r="A75" s="79" t="s">
        <v>54</v>
      </c>
      <c r="B75" s="67">
        <v>402528869.46799999</v>
      </c>
      <c r="C75" s="66">
        <v>537457634.60000002</v>
      </c>
      <c r="D75" s="98">
        <f>IFERROR(((B75/C75)-1)*100,IF(B75+C75&lt;&gt;0,100,0))</f>
        <v>-25.105004831203125</v>
      </c>
      <c r="E75" s="66">
        <v>3830849517.2750001</v>
      </c>
      <c r="F75" s="66">
        <v>4365849499.9049997</v>
      </c>
      <c r="G75" s="98">
        <f>IFERROR(((E75/F75)-1)*100,IF(E75+F75&lt;&gt;0,100,0))</f>
        <v>-12.25420121883819</v>
      </c>
    </row>
    <row r="76" spans="1:7" s="16" customFormat="1" ht="12" x14ac:dyDescent="0.2">
      <c r="A76" s="79" t="s">
        <v>55</v>
      </c>
      <c r="B76" s="67">
        <v>390185560.56563997</v>
      </c>
      <c r="C76" s="66">
        <v>556651064.77210999</v>
      </c>
      <c r="D76" s="98">
        <f>IFERROR(((B76/C76)-1)*100,IF(B76+C76&lt;&gt;0,100,0))</f>
        <v>-29.904820944628952</v>
      </c>
      <c r="E76" s="66">
        <v>3748637724.35429</v>
      </c>
      <c r="F76" s="66">
        <v>4472339048.6223698</v>
      </c>
      <c r="G76" s="98">
        <f>IFERROR(((E76/F76)-1)*100,IF(E76+F76&lt;&gt;0,100,0))</f>
        <v>-16.181718702454006</v>
      </c>
    </row>
    <row r="77" spans="1:7" s="16" customFormat="1" ht="12" x14ac:dyDescent="0.2">
      <c r="A77" s="79" t="s">
        <v>94</v>
      </c>
      <c r="B77" s="98">
        <f>IFERROR(B75/B74/1000,)</f>
        <v>139.6215294720777</v>
      </c>
      <c r="C77" s="98">
        <f>IFERROR(C75/C74/1000,)</f>
        <v>151.01366524304581</v>
      </c>
      <c r="D77" s="98">
        <f>IFERROR(((B77/C77)-1)*100,IF(B77+C77&lt;&gt;0,100,0))</f>
        <v>-7.5437780763967783</v>
      </c>
      <c r="E77" s="98">
        <f>IFERROR(E75/E74/1000,)</f>
        <v>153.36280544757597</v>
      </c>
      <c r="F77" s="98">
        <f>IFERROR(F75/F74/1000,)</f>
        <v>142.11287067169036</v>
      </c>
      <c r="G77" s="98">
        <f>IFERROR(((E77/F77)-1)*100,IF(E77+F77&lt;&gt;0,100,0))</f>
        <v>7.9161969797058251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208</v>
      </c>
      <c r="C80" s="66">
        <v>167</v>
      </c>
      <c r="D80" s="98">
        <f>IFERROR(((B80/C80)-1)*100,IF(B80+C80&lt;&gt;0,100,0))</f>
        <v>24.550898203592819</v>
      </c>
      <c r="E80" s="66">
        <v>2065</v>
      </c>
      <c r="F80" s="66">
        <v>1576</v>
      </c>
      <c r="G80" s="98">
        <f>IFERROR(((E80/F80)-1)*100,IF(E80+F80&lt;&gt;0,100,0))</f>
        <v>31.027918781725884</v>
      </c>
    </row>
    <row r="81" spans="1:7" s="16" customFormat="1" ht="12" x14ac:dyDescent="0.2">
      <c r="A81" s="79" t="s">
        <v>54</v>
      </c>
      <c r="B81" s="67">
        <v>25666885.124000002</v>
      </c>
      <c r="C81" s="66">
        <v>17695112.195</v>
      </c>
      <c r="D81" s="98">
        <f>IFERROR(((B81/C81)-1)*100,IF(B81+C81&lt;&gt;0,100,0))</f>
        <v>45.050705760727162</v>
      </c>
      <c r="E81" s="66">
        <v>156364110.73300001</v>
      </c>
      <c r="F81" s="66">
        <v>133866085.686</v>
      </c>
      <c r="G81" s="98">
        <f>IFERROR(((E81/F81)-1)*100,IF(E81+F81&lt;&gt;0,100,0))</f>
        <v>16.8063665503539</v>
      </c>
    </row>
    <row r="82" spans="1:7" s="16" customFormat="1" ht="12" x14ac:dyDescent="0.2">
      <c r="A82" s="79" t="s">
        <v>55</v>
      </c>
      <c r="B82" s="67">
        <v>6114082.9739196803</v>
      </c>
      <c r="C82" s="66">
        <v>4022965.06210022</v>
      </c>
      <c r="D82" s="98">
        <f>IFERROR(((B82/C82)-1)*100,IF(B82+C82&lt;&gt;0,100,0))</f>
        <v>51.979519571760235</v>
      </c>
      <c r="E82" s="66">
        <v>58227440.077354498</v>
      </c>
      <c r="F82" s="66">
        <v>39547203.544935502</v>
      </c>
      <c r="G82" s="98">
        <f>IFERROR(((E82/F82)-1)*100,IF(E82+F82&lt;&gt;0,100,0))</f>
        <v>47.235290634882901</v>
      </c>
    </row>
    <row r="83" spans="1:7" s="32" customFormat="1" x14ac:dyDescent="0.2">
      <c r="A83" s="79" t="s">
        <v>94</v>
      </c>
      <c r="B83" s="98">
        <f>IFERROR(B81/B80/1000,)</f>
        <v>123.39848617307693</v>
      </c>
      <c r="C83" s="98">
        <f>IFERROR(C81/C80/1000,)</f>
        <v>105.95875565868263</v>
      </c>
      <c r="D83" s="98">
        <f>IFERROR(((B83/C83)-1)*100,IF(B83+C83&lt;&gt;0,100,0))</f>
        <v>16.458980105968447</v>
      </c>
      <c r="E83" s="98">
        <f>IFERROR(E81/E80/1000,)</f>
        <v>75.721118999031489</v>
      </c>
      <c r="F83" s="98">
        <f>IFERROR(F81/F80/1000,)</f>
        <v>84.940409699238572</v>
      </c>
      <c r="G83" s="98">
        <f>IFERROR(((E83/F83)-1)*100,IF(E83+F83&lt;&gt;0,100,0))</f>
        <v>-10.85383356738121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10124</v>
      </c>
      <c r="C86" s="64">
        <f>C68+C74+C80</f>
        <v>11258</v>
      </c>
      <c r="D86" s="98">
        <f>IFERROR(((B86/C86)-1)*100,IF(B86+C86&lt;&gt;0,100,0))</f>
        <v>-10.072837093622311</v>
      </c>
      <c r="E86" s="64">
        <f>E68+E74+E80</f>
        <v>94401</v>
      </c>
      <c r="F86" s="64">
        <f>F68+F74+F80</f>
        <v>80693</v>
      </c>
      <c r="G86" s="98">
        <f>IFERROR(((E86/F86)-1)*100,IF(E86+F86&lt;&gt;0,100,0))</f>
        <v>16.987842811644139</v>
      </c>
    </row>
    <row r="87" spans="1:7" s="62" customFormat="1" ht="12" x14ac:dyDescent="0.2">
      <c r="A87" s="79" t="s">
        <v>54</v>
      </c>
      <c r="B87" s="64">
        <f t="shared" ref="B87:C87" si="1">B69+B75+B81</f>
        <v>670553202.699</v>
      </c>
      <c r="C87" s="64">
        <f t="shared" si="1"/>
        <v>925017109.71600008</v>
      </c>
      <c r="D87" s="98">
        <f>IFERROR(((B87/C87)-1)*100,IF(B87+C87&lt;&gt;0,100,0))</f>
        <v>-27.509102733799796</v>
      </c>
      <c r="E87" s="64">
        <f t="shared" ref="E87:F87" si="2">E69+E75+E81</f>
        <v>6147424288.1059999</v>
      </c>
      <c r="F87" s="64">
        <f t="shared" si="2"/>
        <v>6456483521.506999</v>
      </c>
      <c r="G87" s="98">
        <f>IFERROR(((E87/F87)-1)*100,IF(E87+F87&lt;&gt;0,100,0))</f>
        <v>-4.7868043397230275</v>
      </c>
    </row>
    <row r="88" spans="1:7" s="62" customFormat="1" ht="12" x14ac:dyDescent="0.2">
      <c r="A88" s="79" t="s">
        <v>55</v>
      </c>
      <c r="B88" s="64">
        <f t="shared" ref="B88:C88" si="3">B70+B76+B82</f>
        <v>641513685.15294957</v>
      </c>
      <c r="C88" s="64">
        <f t="shared" si="3"/>
        <v>933935430.63942015</v>
      </c>
      <c r="D88" s="98">
        <f>IFERROR(((B88/C88)-1)*100,IF(B88+C88&lt;&gt;0,100,0))</f>
        <v>-31.310702634577602</v>
      </c>
      <c r="E88" s="64">
        <f t="shared" ref="E88:F88" si="4">E70+E76+E82</f>
        <v>5942906704.9167747</v>
      </c>
      <c r="F88" s="64">
        <f t="shared" si="4"/>
        <v>6465736941.3900547</v>
      </c>
      <c r="G88" s="98">
        <f>IFERROR(((E88/F88)-1)*100,IF(E88+F88&lt;&gt;0,100,0))</f>
        <v>-8.0861662206888063</v>
      </c>
    </row>
    <row r="89" spans="1:7" s="63" customFormat="1" x14ac:dyDescent="0.2">
      <c r="A89" s="79" t="s">
        <v>95</v>
      </c>
      <c r="B89" s="98">
        <f>IFERROR((B75/B87)*100,IF(B75+B87&lt;&gt;0,100,0))</f>
        <v>60.029370950404427</v>
      </c>
      <c r="C89" s="98">
        <f>IFERROR((C75/C87)*100,IF(C75+C87&lt;&gt;0,100,0))</f>
        <v>58.102453344350671</v>
      </c>
      <c r="D89" s="98">
        <f>IFERROR(((B89/C89)-1)*100,IF(B89+C89&lt;&gt;0,100,0))</f>
        <v>3.3164134991575445</v>
      </c>
      <c r="E89" s="98">
        <f>IFERROR((E75/E87)*100,IF(E75+E87&lt;&gt;0,100,0))</f>
        <v>62.316335065515247</v>
      </c>
      <c r="F89" s="98">
        <f>IFERROR((F75/F87)*100,IF(F75+F87&lt;&gt;0,100,0))</f>
        <v>67.619618099574623</v>
      </c>
      <c r="G89" s="98">
        <f>IFERROR(((E89/F89)-1)*100,IF(E89+F89&lt;&gt;0,100,0))</f>
        <v>-7.8428171928595081</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23871638.522</v>
      </c>
      <c r="C95" s="129">
        <v>53093617.185000002</v>
      </c>
      <c r="D95" s="65">
        <f>B95-C95</f>
        <v>-29221978.663000003</v>
      </c>
      <c r="E95" s="129">
        <v>256434462.289</v>
      </c>
      <c r="F95" s="129">
        <v>266690535.63999999</v>
      </c>
      <c r="G95" s="80">
        <f>E95-F95</f>
        <v>-10256073.350999981</v>
      </c>
    </row>
    <row r="96" spans="1:7" s="16" customFormat="1" ht="13.5" x14ac:dyDescent="0.2">
      <c r="A96" s="79" t="s">
        <v>88</v>
      </c>
      <c r="B96" s="66">
        <v>33314721.868999999</v>
      </c>
      <c r="C96" s="129">
        <v>61978670.167999998</v>
      </c>
      <c r="D96" s="65">
        <f>B96-C96</f>
        <v>-28663948.298999999</v>
      </c>
      <c r="E96" s="129">
        <v>282502114.58499998</v>
      </c>
      <c r="F96" s="129">
        <v>265171376.20500001</v>
      </c>
      <c r="G96" s="80">
        <f>E96-F96</f>
        <v>17330738.379999965</v>
      </c>
    </row>
    <row r="97" spans="1:7" s="28" customFormat="1" ht="12" x14ac:dyDescent="0.2">
      <c r="A97" s="81" t="s">
        <v>16</v>
      </c>
      <c r="B97" s="65">
        <f>B95-B96</f>
        <v>-9443083.3469999991</v>
      </c>
      <c r="C97" s="65">
        <f>C95-C96</f>
        <v>-8885052.9829999954</v>
      </c>
      <c r="D97" s="82"/>
      <c r="E97" s="65">
        <f>E95-E96</f>
        <v>-26067652.295999974</v>
      </c>
      <c r="F97" s="82">
        <f>F95-F96</f>
        <v>1519159.4349999726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706.302707643791</v>
      </c>
      <c r="D104" s="98">
        <f>IFERROR(((B104/C104)-1)*100,IF(B104+C104&lt;&gt;0,100,0))</f>
        <v>-100</v>
      </c>
      <c r="E104" s="84"/>
      <c r="F104" s="71"/>
      <c r="G104" s="71"/>
    </row>
    <row r="105" spans="1:7" s="16" customFormat="1" ht="12" x14ac:dyDescent="0.2">
      <c r="A105" s="79" t="s">
        <v>50</v>
      </c>
      <c r="B105" s="71"/>
      <c r="C105" s="130">
        <v>698.27804978033396</v>
      </c>
      <c r="D105" s="98">
        <f>IFERROR(((B105/C105)-1)*100,IF(B105+C105&lt;&gt;0,100,0))</f>
        <v>-100</v>
      </c>
      <c r="E105" s="84"/>
      <c r="F105" s="71"/>
      <c r="G105" s="71"/>
    </row>
    <row r="106" spans="1:7" s="16" customFormat="1" ht="12" x14ac:dyDescent="0.2">
      <c r="A106" s="79" t="s">
        <v>51</v>
      </c>
      <c r="B106" s="71"/>
      <c r="C106" s="130">
        <v>738.22443002979105</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538.17974190853795</v>
      </c>
      <c r="D108" s="98">
        <f>IFERROR(((B108/C108)-1)*100,IF(B108+C108&lt;&gt;0,100,0))</f>
        <v>-100</v>
      </c>
      <c r="E108" s="84"/>
      <c r="F108" s="71"/>
      <c r="G108" s="71"/>
    </row>
    <row r="109" spans="1:7" s="16" customFormat="1" ht="12" x14ac:dyDescent="0.2">
      <c r="A109" s="79" t="s">
        <v>57</v>
      </c>
      <c r="B109" s="71"/>
      <c r="C109" s="130">
        <v>691.674723559737</v>
      </c>
      <c r="D109" s="98">
        <f>IFERROR(((B109/C109)-1)*100,IF(B109+C109&lt;&gt;0,100,0))</f>
        <v>-100</v>
      </c>
      <c r="E109" s="84"/>
      <c r="F109" s="71"/>
      <c r="G109" s="71"/>
    </row>
    <row r="110" spans="1:7" s="16" customFormat="1" ht="12" x14ac:dyDescent="0.2">
      <c r="A110" s="79" t="s">
        <v>59</v>
      </c>
      <c r="B110" s="71"/>
      <c r="C110" s="130">
        <v>793.61797110352097</v>
      </c>
      <c r="D110" s="98">
        <f>IFERROR(((B110/C110)-1)*100,IF(B110+C110&lt;&gt;0,100,0))</f>
        <v>-100</v>
      </c>
      <c r="E110" s="84"/>
      <c r="F110" s="71"/>
      <c r="G110" s="71"/>
    </row>
    <row r="111" spans="1:7" s="16" customFormat="1" ht="12" x14ac:dyDescent="0.2">
      <c r="A111" s="79" t="s">
        <v>58</v>
      </c>
      <c r="B111" s="71"/>
      <c r="C111" s="130">
        <v>756.15222739116496</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10</v>
      </c>
      <c r="F119" s="78">
        <v>0</v>
      </c>
      <c r="G119" s="98">
        <f>IFERROR(((E119/F119)-1)*100,IF(E119+F119&lt;&gt;0,100,0))</f>
        <v>100</v>
      </c>
    </row>
    <row r="120" spans="1:7" s="16" customFormat="1" ht="12" x14ac:dyDescent="0.2">
      <c r="A120" s="79" t="s">
        <v>72</v>
      </c>
      <c r="B120" s="67">
        <v>92</v>
      </c>
      <c r="C120" s="66">
        <v>118</v>
      </c>
      <c r="D120" s="98">
        <f>IFERROR(((B120/C120)-1)*100,IF(B120+C120&lt;&gt;0,100,0))</f>
        <v>-22.033898305084744</v>
      </c>
      <c r="E120" s="66">
        <v>2643</v>
      </c>
      <c r="F120" s="66">
        <v>2717</v>
      </c>
      <c r="G120" s="98">
        <f>IFERROR(((E120/F120)-1)*100,IF(E120+F120&lt;&gt;0,100,0))</f>
        <v>-2.7235921972764032</v>
      </c>
    </row>
    <row r="121" spans="1:7" s="16" customFormat="1" ht="12" x14ac:dyDescent="0.2">
      <c r="A121" s="79" t="s">
        <v>74</v>
      </c>
      <c r="B121" s="67">
        <v>5</v>
      </c>
      <c r="C121" s="66">
        <v>5</v>
      </c>
      <c r="D121" s="98">
        <f>IFERROR(((B121/C121)-1)*100,IF(B121+C121&lt;&gt;0,100,0))</f>
        <v>0</v>
      </c>
      <c r="E121" s="66">
        <v>124</v>
      </c>
      <c r="F121" s="66">
        <v>83</v>
      </c>
      <c r="G121" s="98">
        <f>IFERROR(((E121/F121)-1)*100,IF(E121+F121&lt;&gt;0,100,0))</f>
        <v>49.397590361445779</v>
      </c>
    </row>
    <row r="122" spans="1:7" s="28" customFormat="1" ht="12" x14ac:dyDescent="0.2">
      <c r="A122" s="81" t="s">
        <v>34</v>
      </c>
      <c r="B122" s="82">
        <f>SUM(B119:B121)</f>
        <v>97</v>
      </c>
      <c r="C122" s="82">
        <f>SUM(C119:C121)</f>
        <v>123</v>
      </c>
      <c r="D122" s="98">
        <f>IFERROR(((B122/C122)-1)*100,IF(B122+C122&lt;&gt;0,100,0))</f>
        <v>-21.138211382113823</v>
      </c>
      <c r="E122" s="82">
        <f>SUM(E119:E121)</f>
        <v>2777</v>
      </c>
      <c r="F122" s="82">
        <f>SUM(F119:F121)</f>
        <v>2800</v>
      </c>
      <c r="G122" s="98">
        <f>IFERROR(((E122/F122)-1)*100,IF(E122+F122&lt;&gt;0,100,0))</f>
        <v>-0.82142857142857295</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71</v>
      </c>
      <c r="D125" s="98">
        <f>IFERROR(((B125/C125)-1)*100,IF(B125+C125&lt;&gt;0,100,0))</f>
        <v>-100</v>
      </c>
      <c r="E125" s="66">
        <v>224</v>
      </c>
      <c r="F125" s="66">
        <v>416</v>
      </c>
      <c r="G125" s="98">
        <f>IFERROR(((E125/F125)-1)*100,IF(E125+F125&lt;&gt;0,100,0))</f>
        <v>-46.153846153846153</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71</v>
      </c>
      <c r="D127" s="98">
        <f>IFERROR(((B127/C127)-1)*100,IF(B127+C127&lt;&gt;0,100,0))</f>
        <v>-100</v>
      </c>
      <c r="E127" s="82">
        <f>SUM(E125:E126)</f>
        <v>224</v>
      </c>
      <c r="F127" s="82">
        <f>SUM(F125:F126)</f>
        <v>416</v>
      </c>
      <c r="G127" s="98">
        <f>IFERROR(((E127/F127)-1)*100,IF(E127+F127&lt;&gt;0,100,0))</f>
        <v>-46.153846153846153</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80471</v>
      </c>
      <c r="F130" s="78">
        <v>0</v>
      </c>
      <c r="G130" s="98">
        <f>IFERROR(((E130/F130)-1)*100,IF(E130+F130&lt;&gt;0,100,0))</f>
        <v>100</v>
      </c>
    </row>
    <row r="131" spans="1:7" s="16" customFormat="1" ht="12" x14ac:dyDescent="0.2">
      <c r="A131" s="79" t="s">
        <v>72</v>
      </c>
      <c r="B131" s="67">
        <v>14588</v>
      </c>
      <c r="C131" s="66">
        <v>17463</v>
      </c>
      <c r="D131" s="98">
        <f>IFERROR(((B131/C131)-1)*100,IF(B131+C131&lt;&gt;0,100,0))</f>
        <v>-16.46337971711619</v>
      </c>
      <c r="E131" s="66">
        <v>2726105</v>
      </c>
      <c r="F131" s="66">
        <v>2802967</v>
      </c>
      <c r="G131" s="98">
        <f>IFERROR(((E131/F131)-1)*100,IF(E131+F131&lt;&gt;0,100,0))</f>
        <v>-2.7421657122613241</v>
      </c>
    </row>
    <row r="132" spans="1:7" s="16" customFormat="1" ht="12" x14ac:dyDescent="0.2">
      <c r="A132" s="79" t="s">
        <v>74</v>
      </c>
      <c r="B132" s="67">
        <v>21</v>
      </c>
      <c r="C132" s="66">
        <v>11</v>
      </c>
      <c r="D132" s="98">
        <f>IFERROR(((B132/C132)-1)*100,IF(B132+C132&lt;&gt;0,100,0))</f>
        <v>90.909090909090921</v>
      </c>
      <c r="E132" s="66">
        <v>5533</v>
      </c>
      <c r="F132" s="66">
        <v>6444</v>
      </c>
      <c r="G132" s="98">
        <f>IFERROR(((E132/F132)-1)*100,IF(E132+F132&lt;&gt;0,100,0))</f>
        <v>-14.137181874612036</v>
      </c>
    </row>
    <row r="133" spans="1:7" s="16" customFormat="1" ht="12" x14ac:dyDescent="0.2">
      <c r="A133" s="81" t="s">
        <v>34</v>
      </c>
      <c r="B133" s="82">
        <f>SUM(B130:B132)</f>
        <v>14609</v>
      </c>
      <c r="C133" s="82">
        <f>SUM(C130:C132)</f>
        <v>17474</v>
      </c>
      <c r="D133" s="98">
        <f>IFERROR(((B133/C133)-1)*100,IF(B133+C133&lt;&gt;0,100,0))</f>
        <v>-16.395788027927203</v>
      </c>
      <c r="E133" s="82">
        <f>SUM(E130:E132)</f>
        <v>2812109</v>
      </c>
      <c r="F133" s="82">
        <f>SUM(F130:F132)</f>
        <v>2809411</v>
      </c>
      <c r="G133" s="98">
        <f>IFERROR(((E133/F133)-1)*100,IF(E133+F133&lt;&gt;0,100,0))</f>
        <v>9.6034364498476243E-2</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35575</v>
      </c>
      <c r="D136" s="98">
        <f>IFERROR(((B136/C136)-1)*100,)</f>
        <v>-100</v>
      </c>
      <c r="E136" s="66">
        <v>85221</v>
      </c>
      <c r="F136" s="66">
        <v>287411</v>
      </c>
      <c r="G136" s="98">
        <f>IFERROR(((E136/F136)-1)*100,)</f>
        <v>-70.348734042886321</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35575</v>
      </c>
      <c r="D138" s="98">
        <f>IFERROR(((B138/C138)-1)*100,)</f>
        <v>-100</v>
      </c>
      <c r="E138" s="82">
        <f>SUM(E136:E137)</f>
        <v>85221</v>
      </c>
      <c r="F138" s="82">
        <f>SUM(F136:F137)</f>
        <v>287411</v>
      </c>
      <c r="G138" s="98">
        <f>IFERROR(((E138/F138)-1)*100,)</f>
        <v>-70.348734042886321</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1922502.9624999999</v>
      </c>
      <c r="F141" s="78">
        <v>0</v>
      </c>
      <c r="G141" s="98">
        <f>IFERROR(((E141/F141)-1)*100,IF(E141+F141&lt;&gt;0,100,0))</f>
        <v>100</v>
      </c>
    </row>
    <row r="142" spans="1:7" s="32" customFormat="1" x14ac:dyDescent="0.2">
      <c r="A142" s="79" t="s">
        <v>72</v>
      </c>
      <c r="B142" s="67">
        <v>1374198.5292499999</v>
      </c>
      <c r="C142" s="66">
        <v>1652601.4369600001</v>
      </c>
      <c r="D142" s="98">
        <f>IFERROR(((B142/C142)-1)*100,IF(B142+C142&lt;&gt;0,100,0))</f>
        <v>-16.846343073628756</v>
      </c>
      <c r="E142" s="66">
        <v>259144969.70407</v>
      </c>
      <c r="F142" s="66">
        <v>274600647.20343</v>
      </c>
      <c r="G142" s="98">
        <f>IFERROR(((E142/F142)-1)*100,IF(E142+F142&lt;&gt;0,100,0))</f>
        <v>-5.628419909698934</v>
      </c>
    </row>
    <row r="143" spans="1:7" s="32" customFormat="1" x14ac:dyDescent="0.2">
      <c r="A143" s="79" t="s">
        <v>74</v>
      </c>
      <c r="B143" s="67">
        <v>78223.740000000005</v>
      </c>
      <c r="C143" s="66">
        <v>79821.81</v>
      </c>
      <c r="D143" s="98">
        <f>IFERROR(((B143/C143)-1)*100,IF(B143+C143&lt;&gt;0,100,0))</f>
        <v>-2.0020468090112153</v>
      </c>
      <c r="E143" s="66">
        <v>29035644.879999999</v>
      </c>
      <c r="F143" s="66">
        <v>33395791.149999999</v>
      </c>
      <c r="G143" s="98">
        <f>IFERROR(((E143/F143)-1)*100,IF(E143+F143&lt;&gt;0,100,0))</f>
        <v>-13.055975378502149</v>
      </c>
    </row>
    <row r="144" spans="1:7" s="16" customFormat="1" ht="12" x14ac:dyDescent="0.2">
      <c r="A144" s="81" t="s">
        <v>34</v>
      </c>
      <c r="B144" s="82">
        <f>SUM(B141:B143)</f>
        <v>1452422.2692499999</v>
      </c>
      <c r="C144" s="82">
        <f>SUM(C141:C143)</f>
        <v>1732423.2469600001</v>
      </c>
      <c r="D144" s="98">
        <f>IFERROR(((B144/C144)-1)*100,IF(B144+C144&lt;&gt;0,100,0))</f>
        <v>-16.162388619601863</v>
      </c>
      <c r="E144" s="82">
        <f>SUM(E141:E143)</f>
        <v>290103117.54657</v>
      </c>
      <c r="F144" s="82">
        <f>SUM(F141:F143)</f>
        <v>307996438.35342997</v>
      </c>
      <c r="G144" s="98">
        <f>IFERROR(((E144/F144)-1)*100,IF(E144+F144&lt;&gt;0,100,0))</f>
        <v>-5.809586923316024</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28498.081160000002</v>
      </c>
      <c r="D147" s="98">
        <f>IFERROR(((B147/C147)-1)*100,IF(B147+C147&lt;&gt;0,100,0))</f>
        <v>-100</v>
      </c>
      <c r="E147" s="66">
        <v>179705.88479000001</v>
      </c>
      <c r="F147" s="66">
        <v>383894.74322</v>
      </c>
      <c r="G147" s="98">
        <f>IFERROR(((E147/F147)-1)*100,IF(E147+F147&lt;&gt;0,100,0))</f>
        <v>-53.188761251931162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28498.081160000002</v>
      </c>
      <c r="D149" s="98">
        <f>IFERROR(((B149/C149)-1)*100,IF(B149+C149&lt;&gt;0,100,0))</f>
        <v>-100</v>
      </c>
      <c r="E149" s="82">
        <f>SUM(E147:E148)</f>
        <v>179705.88479000001</v>
      </c>
      <c r="F149" s="82">
        <f>SUM(F147:F148)</f>
        <v>383894.74322</v>
      </c>
      <c r="G149" s="98">
        <f>IFERROR(((E149/F149)-1)*100,IF(E149+F149&lt;&gt;0,100,0))</f>
        <v>-53.188761251931162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1016503</v>
      </c>
      <c r="C153" s="66">
        <v>921269</v>
      </c>
      <c r="D153" s="98">
        <f>IFERROR(((B153/C153)-1)*100,IF(B153+C153&lt;&gt;0,100,0))</f>
        <v>10.337263057803959</v>
      </c>
      <c r="E153" s="78"/>
      <c r="F153" s="78"/>
      <c r="G153" s="65"/>
    </row>
    <row r="154" spans="1:7" s="16" customFormat="1" ht="12" x14ac:dyDescent="0.2">
      <c r="A154" s="79" t="s">
        <v>74</v>
      </c>
      <c r="B154" s="67">
        <v>2181</v>
      </c>
      <c r="C154" s="66">
        <v>2391</v>
      </c>
      <c r="D154" s="98">
        <f>IFERROR(((B154/C154)-1)*100,IF(B154+C154&lt;&gt;0,100,0))</f>
        <v>-8.7829360100376448</v>
      </c>
      <c r="E154" s="78"/>
      <c r="F154" s="78"/>
      <c r="G154" s="65"/>
    </row>
    <row r="155" spans="1:7" s="28" customFormat="1" ht="12" x14ac:dyDescent="0.2">
      <c r="A155" s="81" t="s">
        <v>34</v>
      </c>
      <c r="B155" s="82">
        <f>SUM(B152:B154)</f>
        <v>1049155</v>
      </c>
      <c r="C155" s="82">
        <f>SUM(C152:C154)</f>
        <v>923660</v>
      </c>
      <c r="D155" s="98">
        <f>IFERROR(((B155/C155)-1)*100,IF(B155+C155&lt;&gt;0,100,0))</f>
        <v>13.58670939523201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141332</v>
      </c>
      <c r="C158" s="66">
        <v>402713</v>
      </c>
      <c r="D158" s="98">
        <f>IFERROR(((B158/C158)-1)*100,IF(B158+C158&lt;&gt;0,100,0))</f>
        <v>-64.905031623016882</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141332</v>
      </c>
      <c r="C160" s="82">
        <f>SUM(C158:C159)</f>
        <v>402713</v>
      </c>
      <c r="D160" s="98">
        <f>IFERROR(((B160/C160)-1)*100,IF(B160+C160&lt;&gt;0,100,0))</f>
        <v>-64.905031623016882</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7389</v>
      </c>
      <c r="C168" s="113">
        <v>12768</v>
      </c>
      <c r="D168" s="111">
        <f>IFERROR(((B168/C168)-1)*100,IF(B168+C168&lt;&gt;0,100,0))</f>
        <v>-42.128759398496243</v>
      </c>
      <c r="E168" s="113">
        <v>85680</v>
      </c>
      <c r="F168" s="113">
        <v>100707</v>
      </c>
      <c r="G168" s="111">
        <f>IFERROR(((E168/F168)-1)*100,IF(E168+F168&lt;&gt;0,100,0))</f>
        <v>-14.921504959933273</v>
      </c>
    </row>
    <row r="169" spans="1:7" x14ac:dyDescent="0.2">
      <c r="A169" s="101" t="s">
        <v>32</v>
      </c>
      <c r="B169" s="112">
        <v>49297</v>
      </c>
      <c r="C169" s="113">
        <v>78140</v>
      </c>
      <c r="D169" s="111">
        <f t="shared" ref="D169:D171" si="5">IFERROR(((B169/C169)-1)*100,IF(B169+C169&lt;&gt;0,100,0))</f>
        <v>-36.911952905042234</v>
      </c>
      <c r="E169" s="113">
        <v>561541</v>
      </c>
      <c r="F169" s="113">
        <v>501022</v>
      </c>
      <c r="G169" s="111">
        <f>IFERROR(((E169/F169)-1)*100,IF(E169+F169&lt;&gt;0,100,0))</f>
        <v>12.079110298549756</v>
      </c>
    </row>
    <row r="170" spans="1:7" x14ac:dyDescent="0.2">
      <c r="A170" s="101" t="s">
        <v>92</v>
      </c>
      <c r="B170" s="112">
        <v>15657133</v>
      </c>
      <c r="C170" s="113">
        <v>19340677</v>
      </c>
      <c r="D170" s="111">
        <f t="shared" si="5"/>
        <v>-19.045579428269232</v>
      </c>
      <c r="E170" s="113">
        <v>176870076</v>
      </c>
      <c r="F170" s="113">
        <v>125534059</v>
      </c>
      <c r="G170" s="111">
        <f>IFERROR(((E170/F170)-1)*100,IF(E170+F170&lt;&gt;0,100,0))</f>
        <v>40.894094725320727</v>
      </c>
    </row>
    <row r="171" spans="1:7" x14ac:dyDescent="0.2">
      <c r="A171" s="101" t="s">
        <v>93</v>
      </c>
      <c r="B171" s="112">
        <v>109263</v>
      </c>
      <c r="C171" s="113">
        <v>105698</v>
      </c>
      <c r="D171" s="111">
        <f t="shared" si="5"/>
        <v>3.3728168934133107</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216</v>
      </c>
      <c r="C174" s="113">
        <v>350</v>
      </c>
      <c r="D174" s="111">
        <f t="shared" ref="D174:D177" si="6">IFERROR(((B174/C174)-1)*100,IF(B174+C174&lt;&gt;0,100,0))</f>
        <v>-38.285714285714292</v>
      </c>
      <c r="E174" s="113">
        <v>3668</v>
      </c>
      <c r="F174" s="113">
        <v>4155</v>
      </c>
      <c r="G174" s="111">
        <f t="shared" ref="G174" si="7">IFERROR(((E174/F174)-1)*100,IF(E174+F174&lt;&gt;0,100,0))</f>
        <v>-11.720818291215407</v>
      </c>
    </row>
    <row r="175" spans="1:7" x14ac:dyDescent="0.2">
      <c r="A175" s="101" t="s">
        <v>32</v>
      </c>
      <c r="B175" s="112">
        <v>2330</v>
      </c>
      <c r="C175" s="113">
        <v>4376</v>
      </c>
      <c r="D175" s="111">
        <f t="shared" si="6"/>
        <v>-46.755027422303478</v>
      </c>
      <c r="E175" s="113">
        <v>41898</v>
      </c>
      <c r="F175" s="113">
        <v>41970</v>
      </c>
      <c r="G175" s="111">
        <f t="shared" ref="G175" si="8">IFERROR(((E175/F175)-1)*100,IF(E175+F175&lt;&gt;0,100,0))</f>
        <v>-0.17155110793424244</v>
      </c>
    </row>
    <row r="176" spans="1:7" x14ac:dyDescent="0.2">
      <c r="A176" s="101" t="s">
        <v>92</v>
      </c>
      <c r="B176" s="112">
        <v>18706</v>
      </c>
      <c r="C176" s="113">
        <v>30689</v>
      </c>
      <c r="D176" s="111">
        <f t="shared" si="6"/>
        <v>-39.046563915409429</v>
      </c>
      <c r="E176" s="113">
        <v>810146</v>
      </c>
      <c r="F176" s="113">
        <v>326735</v>
      </c>
      <c r="G176" s="111">
        <f t="shared" ref="G176" si="9">IFERROR(((E176/F176)-1)*100,IF(E176+F176&lt;&gt;0,100,0))</f>
        <v>147.9520100387164</v>
      </c>
    </row>
    <row r="177" spans="1:7" x14ac:dyDescent="0.2">
      <c r="A177" s="101" t="s">
        <v>93</v>
      </c>
      <c r="B177" s="112">
        <v>37096</v>
      </c>
      <c r="C177" s="113">
        <v>35261</v>
      </c>
      <c r="D177" s="111">
        <f t="shared" si="6"/>
        <v>5.2040498000623936</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2021-03-08T06:14:38Z</dcterms:modified>
</cp:coreProperties>
</file>