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<sst xmlns="http://schemas.openxmlformats.org/spreadsheetml/2006/main" count="265" uniqueCount="100">
  <si>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</si>
  <si>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</si>
  <si>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</si>
  <si>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</si>
  <si>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</si>
  <si>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</si>
  <si>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</si>
  <si>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</si>
  <si>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</si>
  <si>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</si>
  <si>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</si>
  <si>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</si>
  <si>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</si>
  <si>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</si>
  <si>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</si>
  <si>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</si>
  <si>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</si>
  <si>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</si>
  <si>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</si>
  <si>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</si>
  <si>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</si>
  <si>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</si>
  <si>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</si>
  <si>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</si>
  <si>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</si>
  <si>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</si>
  <si>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</si>
  <si>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</si>
  <si>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</si>
  <si>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</si>
  <si>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</si>
  <si>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</si>
  <si>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</si>
  <si>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</si>
  <si>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</si>
  <si>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</si>
  <si>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</si>
  <si>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</si>
  <si>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</si>
  <si>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</si>
  <si>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</si>
  <si>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</si>
  <si>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</si>
  <si>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</si>
  <si>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</si>
  <si>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</si>
  <si>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</si>
  <si>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</si>
  <si>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</si>
  <si>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</si>
  <si>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</si>
  <si>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</si>
  <si>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</si>
  <si>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</si>
  <si>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</si>
  <si>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</si>
  <si>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</si>
  <si>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</si>
  <si>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</si>
  <si>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</si>
  <si>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</si>
  <si>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</si>
  <si>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</si>
  <si>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</si>
  <si>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</si>
  <si>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</si>
  <si>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</si>
  <si>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</si>
  <si>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</si>
  <si>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</si>
  <si>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</si>
  <si>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</si>
  <si>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</si>
  <si>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</si>
  <si>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</si>
  <si>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</si>
  <si>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</si>
  <si>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</si>
  <si>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</si>
  <si>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</si>
  <si>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</si>
  <si>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</si>
  <si>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</si>
  <si>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</si>
  <si>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</si>
  <si>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</si>
  <si>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</si>
  <si>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</si>
  <si>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</si>
  <si>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</si>
  <si>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</si>
  <si>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</si>
  <si>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</si>
  <si>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</si>
  <si>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</si>
  <si>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</si>
  <si>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</si>
  <si>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9 April 2021</t>
  </si>
  <si>
    <t>09.04.2021</t>
  </si>
  <si>
    <t>03.04.2020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</si>
</sst>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1142901</v>
      </c>
      <c r="C11" s="67">
        <v>2229397</v>
      </c>
      <c r="D11" s="98">
        <f>IFERROR(((B11/C11)-1)*100,IF(B11+C11&lt;&gt;0,100,0))</f>
        <v>-48.734971833190762</v>
      </c>
      <c r="E11" s="67">
        <v>22828768</v>
      </c>
      <c r="F11" s="67">
        <v>27251135</v>
      </c>
      <c r="G11" s="98">
        <f>IFERROR(((E11/F11)-1)*100,IF(E11+F11&lt;&gt;0,100,0))</f>
        <v>-16.228193798166568</v>
      </c>
    </row>
    <row r="12" spans="1:7" s="16" customFormat="1" ht="12" x14ac:dyDescent="0.2">
      <c r="A12" s="64" t="s">
        <v>9</v>
      </c>
      <c r="B12" s="67">
        <v>1965738.919</v>
      </c>
      <c r="C12" s="67">
        <v>2480915.389</v>
      </c>
      <c r="D12" s="98">
        <f>IFERROR(((B12/C12)-1)*100,IF(B12+C12&lt;&gt;0,100,0))</f>
        <v>-20.765580006646488</v>
      </c>
      <c r="E12" s="67">
        <v>38920805.662</v>
      </c>
      <c r="F12" s="67">
        <v>29748201.465</v>
      </c>
      <c r="G12" s="98">
        <f>IFERROR(((E12/F12)-1)*100,IF(E12+F12&lt;&gt;0,100,0))</f>
        <v>30.834147092192964</v>
      </c>
    </row>
    <row r="13" spans="1:7" s="16" customFormat="1" ht="12" x14ac:dyDescent="0.2">
      <c r="A13" s="64" t="s">
        <v>10</v>
      </c>
      <c r="B13" s="67">
        <v>75976863.389237404</v>
      </c>
      <c r="C13" s="67">
        <v>115663107.558823</v>
      </c>
      <c r="D13" s="98">
        <f>IFERROR(((B13/C13)-1)*100,IF(B13+C13&lt;&gt;0,100,0))</f>
        <v>-34.311929713112967</v>
      </c>
      <c r="E13" s="67">
        <v>1594357910.62462</v>
      </c>
      <c r="F13" s="67">
        <v>1651584513.5545001</v>
      </c>
      <c r="G13" s="98">
        <f>IFERROR(((E13/F13)-1)*100,IF(E13+F13&lt;&gt;0,100,0))</f>
        <v>-3.4649515335257286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313</v>
      </c>
      <c r="C16" s="67">
        <v>353</v>
      </c>
      <c r="D16" s="98">
        <f>IFERROR(((B16/C16)-1)*100,IF(B16+C16&lt;&gt;0,100,0))</f>
        <v>-11.3314447592068</v>
      </c>
      <c r="E16" s="67">
        <v>4637</v>
      </c>
      <c r="F16" s="67">
        <v>4387</v>
      </c>
      <c r="G16" s="98">
        <f>IFERROR(((E16/F16)-1)*100,IF(E16+F16&lt;&gt;0,100,0))</f>
        <v>5.6986551173922928</v>
      </c>
    </row>
    <row r="17" spans="1:7" s="16" customFormat="1" ht="12" x14ac:dyDescent="0.2">
      <c r="A17" s="64" t="s">
        <v>9</v>
      </c>
      <c r="B17" s="67">
        <v>177720.84899999999</v>
      </c>
      <c r="C17" s="67">
        <v>247248.60200000001</v>
      </c>
      <c r="D17" s="98">
        <f>IFERROR(((B17/C17)-1)*100,IF(B17+C17&lt;&gt;0,100,0))</f>
        <v>-28.120584884035072</v>
      </c>
      <c r="E17" s="67">
        <v>3855270.0380000002</v>
      </c>
      <c r="F17" s="67">
        <v>2818066.1269999999</v>
      </c>
      <c r="G17" s="98">
        <f>IFERROR(((E17/F17)-1)*100,IF(E17+F17&lt;&gt;0,100,0))</f>
        <v>36.805520674710564</v>
      </c>
    </row>
    <row r="18" spans="1:7" s="16" customFormat="1" ht="12" x14ac:dyDescent="0.2">
      <c r="A18" s="64" t="s">
        <v>10</v>
      </c>
      <c r="B18" s="67">
        <v>5169766.5990723995</v>
      </c>
      <c r="C18" s="67">
        <v>7122181.2030936703</v>
      </c>
      <c r="D18" s="98">
        <f>IFERROR(((B18/C18)-1)*100,IF(B18+C18&lt;&gt;0,100,0))</f>
        <v>-27.413155441386383</v>
      </c>
      <c r="E18" s="67">
        <v>105985025.21801201</v>
      </c>
      <c r="F18" s="67">
        <v>93267032.699040607</v>
      </c>
      <c r="G18" s="98">
        <f>IFERROR(((E18/F18)-1)*100,IF(E18+F18&lt;&gt;0,100,0))</f>
        <v>13.63610715482988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15145642.22711</v>
      </c>
      <c r="C24" s="66">
        <v>18706410.716940001</v>
      </c>
      <c r="D24" s="65">
        <f>B24-C24</f>
        <v>-3560768.4898300003</v>
      </c>
      <c r="E24" s="67">
        <v>309599944.52285999</v>
      </c>
      <c r="F24" s="67">
        <v>259041704.58298001</v>
      </c>
      <c r="G24" s="65">
        <f>E24-F24</f>
        <v>50558239.939879984</v>
      </c>
    </row>
    <row r="25" spans="1:7" s="16" customFormat="1" ht="12" x14ac:dyDescent="0.2">
      <c r="A25" s="68" t="s">
        <v>15</v>
      </c>
      <c r="B25" s="66">
        <v>15046694.677100001</v>
      </c>
      <c r="C25" s="66">
        <v>22271785.426029999</v>
      </c>
      <c r="D25" s="65">
        <f>B25-C25</f>
        <v>-7225090.7489299979</v>
      </c>
      <c r="E25" s="67">
        <v>318024295.73104</v>
      </c>
      <c r="F25" s="67">
        <v>288607522.06015003</v>
      </c>
      <c r="G25" s="65">
        <f>E25-F25</f>
        <v>29416773.670889974</v>
      </c>
    </row>
    <row r="26" spans="1:7" s="28" customFormat="1" ht="12" x14ac:dyDescent="0.2">
      <c r="A26" s="69" t="s">
        <v>16</v>
      </c>
      <c r="B26" s="70">
        <f>B24-B25</f>
        <v>98947.550009999424</v>
      </c>
      <c r="C26" s="70">
        <f>C24-C25</f>
        <v>-3565374.7090899982</v>
      </c>
      <c r="D26" s="70"/>
      <c r="E26" s="70">
        <f>E24-E25</f>
        <v>-8424351.2081800103</v>
      </c>
      <c r="F26" s="70">
        <f>F24-F25</f>
        <v>-29565817.47717002</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67191.267499630005</v>
      </c>
      <c r="C33" s="126">
        <v>44598.698575210001</v>
      </c>
      <c r="D33" s="98">
        <f t="shared" ref="D33:D42" si="0">IFERROR(((B33/C33)-1)*100,IF(B33+C33&lt;&gt;0,100,0))</f>
        <v>50.657462316575284</v>
      </c>
      <c r="E33" s="64"/>
      <c r="F33" s="126">
        <v>68132.179999999993</v>
      </c>
      <c r="G33" s="126">
        <v>66886.89</v>
      </c>
    </row>
    <row r="34" spans="1:7" s="16" customFormat="1" ht="12" x14ac:dyDescent="0.2">
      <c r="A34" s="64" t="s">
        <v>23</v>
      </c>
      <c r="B34" s="126">
        <v>70842.129287450007</v>
      </c>
      <c r="C34" s="126">
        <v>48871.153712380001</v>
      </c>
      <c r="D34" s="98">
        <f t="shared" si="0"/>
        <v>44.956940661509968</v>
      </c>
      <c r="E34" s="64"/>
      <c r="F34" s="126">
        <v>72111.72</v>
      </c>
      <c r="G34" s="126">
        <v>70246.429999999993</v>
      </c>
    </row>
    <row r="35" spans="1:7" s="16" customFormat="1" ht="12" x14ac:dyDescent="0.2">
      <c r="A35" s="64" t="s">
        <v>24</v>
      </c>
      <c r="B35" s="126">
        <v>54664.546844659999</v>
      </c>
      <c r="C35" s="126">
        <v>30727.450562530001</v>
      </c>
      <c r="D35" s="98">
        <f t="shared" si="0"/>
        <v>77.901341777178317</v>
      </c>
      <c r="E35" s="64"/>
      <c r="F35" s="126">
        <v>54836.47</v>
      </c>
      <c r="G35" s="126">
        <v>53699.199999999997</v>
      </c>
    </row>
    <row r="36" spans="1:7" s="16" customFormat="1" ht="12" x14ac:dyDescent="0.2">
      <c r="A36" s="64" t="s">
        <v>25</v>
      </c>
      <c r="B36" s="126">
        <v>61458.468593470003</v>
      </c>
      <c r="C36" s="126">
        <v>40873.414997849999</v>
      </c>
      <c r="D36" s="98">
        <f t="shared" si="0"/>
        <v>50.362940304114076</v>
      </c>
      <c r="E36" s="64"/>
      <c r="F36" s="126">
        <v>62477.29</v>
      </c>
      <c r="G36" s="126">
        <v>61130.92</v>
      </c>
    </row>
    <row r="37" spans="1:7" s="16" customFormat="1" ht="12" x14ac:dyDescent="0.2">
      <c r="A37" s="64" t="s">
        <v>79</v>
      </c>
      <c r="B37" s="126">
        <v>68607.682821509996</v>
      </c>
      <c r="C37" s="126">
        <v>37025.133025460003</v>
      </c>
      <c r="D37" s="98">
        <f t="shared" si="0"/>
        <v>85.300300675037505</v>
      </c>
      <c r="E37" s="64"/>
      <c r="F37" s="126">
        <v>69572.5</v>
      </c>
      <c r="G37" s="126">
        <v>66914.69</v>
      </c>
    </row>
    <row r="38" spans="1:7" s="16" customFormat="1" ht="12" x14ac:dyDescent="0.2">
      <c r="A38" s="64" t="s">
        <v>26</v>
      </c>
      <c r="B38" s="126">
        <v>87543.868302989998</v>
      </c>
      <c r="C38" s="126">
        <v>65055.501471980002</v>
      </c>
      <c r="D38" s="98">
        <f t="shared" si="0"/>
        <v>34.567970920485401</v>
      </c>
      <c r="E38" s="64"/>
      <c r="F38" s="126">
        <v>90419.5</v>
      </c>
      <c r="G38" s="126">
        <v>86962.2</v>
      </c>
    </row>
    <row r="39" spans="1:7" s="16" customFormat="1" ht="12" x14ac:dyDescent="0.2">
      <c r="A39" s="64" t="s">
        <v>27</v>
      </c>
      <c r="B39" s="126">
        <v>12122.955126549999</v>
      </c>
      <c r="C39" s="126">
        <v>9143.8443857000002</v>
      </c>
      <c r="D39" s="98">
        <f t="shared" si="0"/>
        <v>32.580505695274198</v>
      </c>
      <c r="E39" s="64"/>
      <c r="F39" s="126">
        <v>12377.45</v>
      </c>
      <c r="G39" s="126">
        <v>12021.8</v>
      </c>
    </row>
    <row r="40" spans="1:7" s="16" customFormat="1" ht="12" x14ac:dyDescent="0.2">
      <c r="A40" s="64" t="s">
        <v>28</v>
      </c>
      <c r="B40" s="126">
        <v>82791.349045509996</v>
      </c>
      <c r="C40" s="126">
        <v>61397.824642270003</v>
      </c>
      <c r="D40" s="98">
        <f t="shared" si="0"/>
        <v>34.844108122539886</v>
      </c>
      <c r="E40" s="64"/>
      <c r="F40" s="126">
        <v>85176.09</v>
      </c>
      <c r="G40" s="126">
        <v>82315.86</v>
      </c>
    </row>
    <row r="41" spans="1:7" s="16" customFormat="1" ht="12" x14ac:dyDescent="0.2">
      <c r="A41" s="64" t="s">
        <v>29</v>
      </c>
      <c r="B41" s="72"/>
      <c r="C41" s="126">
        <v>3202.9025780100001</v>
      </c>
      <c r="D41" s="98">
        <f t="shared" si="0"/>
        <v>-100</v>
      </c>
      <c r="E41" s="64"/>
      <c r="F41" s="72"/>
      <c r="G41" s="72"/>
    </row>
    <row r="42" spans="1:7" s="16" customFormat="1" ht="12" x14ac:dyDescent="0.2">
      <c r="A42" s="64" t="s">
        <v>78</v>
      </c>
      <c r="B42" s="126">
        <v>1163.6699994000001</v>
      </c>
      <c r="C42" s="126">
        <v>796.03764168999999</v>
      </c>
      <c r="D42" s="98">
        <f t="shared" si="0"/>
        <v>46.182785644346033</v>
      </c>
      <c r="E42" s="64"/>
      <c r="F42" s="126">
        <v>1180.45</v>
      </c>
      <c r="G42" s="126">
        <v>1142.0899999999999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19339.858934309901</v>
      </c>
      <c r="D48" s="72"/>
      <c r="E48" s="127">
        <v>14663.8832447574</v>
      </c>
      <c r="F48" s="72"/>
      <c r="G48" s="98">
        <f>IFERROR(((C48/E48)-1)*100,IF(C48+E48&lt;&gt;0,100,0))</f>
        <v>31.887704037907195</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3515</v>
      </c>
      <c r="D54" s="75"/>
      <c r="E54" s="128">
        <v>621491</v>
      </c>
      <c r="F54" s="128">
        <v>71779006.435000002</v>
      </c>
      <c r="G54" s="128">
        <v>10049131.992000001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5475</v>
      </c>
      <c r="C68" s="66">
        <v>9294</v>
      </c>
      <c r="D68" s="98">
        <f>IFERROR(((B68/C68)-1)*100,IF(B68+C68&lt;&gt;0,100,0))</f>
        <v>-41.091026468689471</v>
      </c>
      <c r="E68" s="66">
        <v>98136</v>
      </c>
      <c r="F68" s="66">
        <v>98720</v>
      </c>
      <c r="G68" s="98">
        <f>IFERROR(((E68/F68)-1)*100,IF(E68+F68&lt;&gt;0,100,0))</f>
        <v>-0.59157212317666463</v>
      </c>
    </row>
    <row r="69" spans="1:7" s="16" customFormat="1" ht="12" x14ac:dyDescent="0.2">
      <c r="A69" s="79" t="s">
        <v>54</v>
      </c>
      <c r="B69" s="67">
        <v>169603978.09299999</v>
      </c>
      <c r="C69" s="66">
        <v>231038921.581</v>
      </c>
      <c r="D69" s="98">
        <f>IFERROR(((B69/C69)-1)*100,IF(B69+C69&lt;&gt;0,100,0))</f>
        <v>-26.590733313504288</v>
      </c>
      <c r="E69" s="66">
        <v>3083887114.881</v>
      </c>
      <c r="F69" s="66">
        <v>3468269841.1420002</v>
      </c>
      <c r="G69" s="98">
        <f>IFERROR(((E69/F69)-1)*100,IF(E69+F69&lt;&gt;0,100,0))</f>
        <v>-11.082837952840318</v>
      </c>
    </row>
    <row r="70" spans="1:7" s="62" customFormat="1" ht="12" x14ac:dyDescent="0.2">
      <c r="A70" s="79" t="s">
        <v>55</v>
      </c>
      <c r="B70" s="67">
        <v>160082639.45642999</v>
      </c>
      <c r="C70" s="66">
        <v>206108259.6376</v>
      </c>
      <c r="D70" s="98">
        <f>IFERROR(((B70/C70)-1)*100,IF(B70+C70&lt;&gt;0,100,0))</f>
        <v>-22.330798514381144</v>
      </c>
      <c r="E70" s="66">
        <v>3024321394.4196301</v>
      </c>
      <c r="F70" s="66">
        <v>3370447265.2821598</v>
      </c>
      <c r="G70" s="98">
        <f>IFERROR(((E70/F70)-1)*100,IF(E70+F70&lt;&gt;0,100,0))</f>
        <v>-10.269434399044176</v>
      </c>
    </row>
    <row r="71" spans="1:7" s="16" customFormat="1" ht="12" x14ac:dyDescent="0.2">
      <c r="A71" s="79" t="s">
        <v>94</v>
      </c>
      <c r="B71" s="98">
        <f>IFERROR(B69/B68/1000,)</f>
        <v>30.977895542100455</v>
      </c>
      <c r="C71" s="98">
        <f>IFERROR(C69/C68/1000,)</f>
        <v>24.858932814826769</v>
      </c>
      <c r="D71" s="98">
        <f>IFERROR(((B71/C71)-1)*100,IF(B71+C71&lt;&gt;0,100,0))</f>
        <v>24.614744216308893</v>
      </c>
      <c r="E71" s="98">
        <f>IFERROR(E69/E68/1000,)</f>
        <v>31.424626180820493</v>
      </c>
      <c r="F71" s="98">
        <f>IFERROR(F69/F68/1000,)</f>
        <v>35.132393042362239</v>
      </c>
      <c r="G71" s="98">
        <f>IFERROR(((E71/F71)-1)*100,IF(E71+F71&lt;&gt;0,100,0))</f>
        <v>-10.553698568358161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2652</v>
      </c>
      <c r="C74" s="66">
        <v>2901</v>
      </c>
      <c r="D74" s="98">
        <f>IFERROR(((B74/C74)-1)*100,IF(B74+C74&lt;&gt;0,100,0))</f>
        <v>-8.5832471561530514</v>
      </c>
      <c r="E74" s="66">
        <v>38595</v>
      </c>
      <c r="F74" s="66">
        <v>49685</v>
      </c>
      <c r="G74" s="98">
        <f>IFERROR(((E74/F74)-1)*100,IF(E74+F74&lt;&gt;0,100,0))</f>
        <v>-22.320619905404048</v>
      </c>
    </row>
    <row r="75" spans="1:7" s="16" customFormat="1" ht="12" x14ac:dyDescent="0.2">
      <c r="A75" s="79" t="s">
        <v>54</v>
      </c>
      <c r="B75" s="67">
        <v>400344714.75999999</v>
      </c>
      <c r="C75" s="66">
        <v>474187863.185</v>
      </c>
      <c r="D75" s="98">
        <f>IFERROR(((B75/C75)-1)*100,IF(B75+C75&lt;&gt;0,100,0))</f>
        <v>-15.57255133630251</v>
      </c>
      <c r="E75" s="66">
        <v>5871836305.059</v>
      </c>
      <c r="F75" s="66">
        <v>6864079098.7220001</v>
      </c>
      <c r="G75" s="98">
        <f>IFERROR(((E75/F75)-1)*100,IF(E75+F75&lt;&gt;0,100,0))</f>
        <v>-14.455585074008582</v>
      </c>
    </row>
    <row r="76" spans="1:7" s="16" customFormat="1" ht="12" x14ac:dyDescent="0.2">
      <c r="A76" s="79" t="s">
        <v>55</v>
      </c>
      <c r="B76" s="67">
        <v>375556814.71223003</v>
      </c>
      <c r="C76" s="66">
        <v>432795860.45288002</v>
      </c>
      <c r="D76" s="98">
        <f>IFERROR(((B76/C76)-1)*100,IF(B76+C76&lt;&gt;0,100,0))</f>
        <v>-13.225414328305895</v>
      </c>
      <c r="E76" s="66">
        <v>5686763492.0208797</v>
      </c>
      <c r="F76" s="66">
        <v>6887258710.6520395</v>
      </c>
      <c r="G76" s="98">
        <f>IFERROR(((E76/F76)-1)*100,IF(E76+F76&lt;&gt;0,100,0))</f>
        <v>-17.430668268268157</v>
      </c>
    </row>
    <row r="77" spans="1:7" s="16" customFormat="1" ht="12" x14ac:dyDescent="0.2">
      <c r="A77" s="79" t="s">
        <v>94</v>
      </c>
      <c r="B77" s="98">
        <f>IFERROR(B75/B74/1000,)</f>
        <v>150.95954553544496</v>
      </c>
      <c r="C77" s="98">
        <f>IFERROR(C75/C74/1000,)</f>
        <v>163.45669189417444</v>
      </c>
      <c r="D77" s="98">
        <f>IFERROR(((B77/C77)-1)*100,IF(B77+C77&lt;&gt;0,100,0))</f>
        <v>-7.6455397536250302</v>
      </c>
      <c r="E77" s="98">
        <f>IFERROR(E75/E74/1000,)</f>
        <v>152.1398187604353</v>
      </c>
      <c r="F77" s="98">
        <f>IFERROR(F75/F74/1000,)</f>
        <v>138.15193919134546</v>
      </c>
      <c r="G77" s="98">
        <f>IFERROR(((E77/F77)-1)*100,IF(E77+F77&lt;&gt;0,100,0))</f>
        <v>10.124996906280215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133</v>
      </c>
      <c r="C80" s="66">
        <v>485</v>
      </c>
      <c r="D80" s="98">
        <f>IFERROR(((B80/C80)-1)*100,IF(B80+C80&lt;&gt;0,100,0))</f>
        <v>-72.577319587628864</v>
      </c>
      <c r="E80" s="66">
        <v>2688</v>
      </c>
      <c r="F80" s="66">
        <v>3765</v>
      </c>
      <c r="G80" s="98">
        <f>IFERROR(((E80/F80)-1)*100,IF(E80+F80&lt;&gt;0,100,0))</f>
        <v>-28.605577689243024</v>
      </c>
    </row>
    <row r="81" spans="1:7" s="16" customFormat="1" ht="12" x14ac:dyDescent="0.2">
      <c r="A81" s="79" t="s">
        <v>54</v>
      </c>
      <c r="B81" s="67">
        <v>11961537.913000001</v>
      </c>
      <c r="C81" s="66">
        <v>37864363.350000001</v>
      </c>
      <c r="D81" s="98">
        <f>IFERROR(((B81/C81)-1)*100,IF(B81+C81&lt;&gt;0,100,0))</f>
        <v>-68.409510012268555</v>
      </c>
      <c r="E81" s="66">
        <v>215596505.836</v>
      </c>
      <c r="F81" s="66">
        <v>319603316.84399998</v>
      </c>
      <c r="G81" s="98">
        <f>IFERROR(((E81/F81)-1)*100,IF(E81+F81&lt;&gt;0,100,0))</f>
        <v>-32.542469219356143</v>
      </c>
    </row>
    <row r="82" spans="1:7" s="16" customFormat="1" ht="12" x14ac:dyDescent="0.2">
      <c r="A82" s="79" t="s">
        <v>55</v>
      </c>
      <c r="B82" s="67">
        <v>1620250.93522009</v>
      </c>
      <c r="C82" s="66">
        <v>5837241.2341500204</v>
      </c>
      <c r="D82" s="98">
        <f>IFERROR(((B82/C82)-1)*100,IF(B82+C82&lt;&gt;0,100,0))</f>
        <v>-72.24286490438287</v>
      </c>
      <c r="E82" s="66">
        <v>71436829.874311507</v>
      </c>
      <c r="F82" s="66">
        <v>96265572.280394495</v>
      </c>
      <c r="G82" s="98">
        <f>IFERROR(((E82/F82)-1)*100,IF(E82+F82&lt;&gt;0,100,0))</f>
        <v>-25.791923132980354</v>
      </c>
    </row>
    <row r="83" spans="1:7" s="32" customFormat="1" x14ac:dyDescent="0.2">
      <c r="A83" s="79" t="s">
        <v>94</v>
      </c>
      <c r="B83" s="98">
        <f>IFERROR(B81/B80/1000,)</f>
        <v>89.936375285714291</v>
      </c>
      <c r="C83" s="98">
        <f>IFERROR(C81/C80/1000,)</f>
        <v>78.070852268041236</v>
      </c>
      <c r="D83" s="98">
        <f>IFERROR(((B83/C83)-1)*100,IF(B83+C83&lt;&gt;0,100,0))</f>
        <v>15.19840333871989</v>
      </c>
      <c r="E83" s="98">
        <f>IFERROR(E81/E80/1000,)</f>
        <v>80.207033421130959</v>
      </c>
      <c r="F83" s="98">
        <f>IFERROR(F81/F80/1000,)</f>
        <v>84.887999161752987</v>
      </c>
      <c r="G83" s="98">
        <f>IFERROR(((E83/F83)-1)*100,IF(E83+F83&lt;&gt;0,100,0))</f>
        <v>-5.5142844534508466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8260</v>
      </c>
      <c r="C86" s="64">
        <f>C68+C74+C80</f>
        <v>12680</v>
      </c>
      <c r="D86" s="98">
        <f>IFERROR(((B86/C86)-1)*100,IF(B86+C86&lt;&gt;0,100,0))</f>
        <v>-34.858044164037864</v>
      </c>
      <c r="E86" s="64">
        <f>E68+E74+E80</f>
        <v>139419</v>
      </c>
      <c r="F86" s="64">
        <f>F68+F74+F80</f>
        <v>152170</v>
      </c>
      <c r="G86" s="98">
        <f>IFERROR(((E86/F86)-1)*100,IF(E86+F86&lt;&gt;0,100,0))</f>
        <v>-8.3794440428468171</v>
      </c>
    </row>
    <row r="87" spans="1:7" s="62" customFormat="1" ht="12" x14ac:dyDescent="0.2">
      <c r="A87" s="79" t="s">
        <v>54</v>
      </c>
      <c r="B87" s="64">
        <f t="shared" ref="B87:C87" si="1">B69+B75+B81</f>
        <v>581910230.76599991</v>
      </c>
      <c r="C87" s="64">
        <f t="shared" si="1"/>
        <v>743091148.11600006</v>
      </c>
      <c r="D87" s="98">
        <f>IFERROR(((B87/C87)-1)*100,IF(B87+C87&lt;&gt;0,100,0))</f>
        <v>-21.690598489653791</v>
      </c>
      <c r="E87" s="64">
        <f t="shared" ref="E87:F87" si="2">E69+E75+E81</f>
        <v>9171319925.776001</v>
      </c>
      <c r="F87" s="64">
        <f t="shared" si="2"/>
        <v>10651952256.708</v>
      </c>
      <c r="G87" s="98">
        <f>IFERROR(((E87/F87)-1)*100,IF(E87+F87&lt;&gt;0,100,0))</f>
        <v>-13.900102959995719</v>
      </c>
    </row>
    <row r="88" spans="1:7" s="62" customFormat="1" ht="12" x14ac:dyDescent="0.2">
      <c r="A88" s="79" t="s">
        <v>55</v>
      </c>
      <c r="B88" s="64">
        <f t="shared" ref="B88:C88" si="3">B70+B76+B82</f>
        <v>537259705.10388017</v>
      </c>
      <c r="C88" s="64">
        <f t="shared" si="3"/>
        <v>644741361.32463014</v>
      </c>
      <c r="D88" s="98">
        <f>IFERROR(((B88/C88)-1)*100,IF(B88+C88&lt;&gt;0,100,0))</f>
        <v>-16.670507379878252</v>
      </c>
      <c r="E88" s="64">
        <f t="shared" ref="E88:F88" si="4">E70+E76+E82</f>
        <v>8782521716.3148212</v>
      </c>
      <c r="F88" s="64">
        <f t="shared" si="4"/>
        <v>10353971548.214594</v>
      </c>
      <c r="G88" s="98">
        <f>IFERROR(((E88/F88)-1)*100,IF(E88+F88&lt;&gt;0,100,0))</f>
        <v>-15.177266274898626</v>
      </c>
    </row>
    <row r="89" spans="1:7" s="63" customFormat="1" x14ac:dyDescent="0.2">
      <c r="A89" s="79" t="s">
        <v>95</v>
      </c>
      <c r="B89" s="98">
        <f>IFERROR((B75/B87)*100,IF(B75+B87&lt;&gt;0,100,0))</f>
        <v>68.798363320233193</v>
      </c>
      <c r="C89" s="98">
        <f>IFERROR((C75/C87)*100,IF(C75+C87&lt;&gt;0,100,0))</f>
        <v>63.812880073626857</v>
      </c>
      <c r="D89" s="98">
        <f>IFERROR(((B89/C89)-1)*100,IF(B89+C89&lt;&gt;0,100,0))</f>
        <v>7.8126598280066961</v>
      </c>
      <c r="E89" s="98">
        <f>IFERROR((E75/E87)*100,IF(E75+E87&lt;&gt;0,100,0))</f>
        <v>64.023895715993945</v>
      </c>
      <c r="F89" s="98">
        <f>IFERROR((F75/F87)*100,IF(F75+F87&lt;&gt;0,100,0))</f>
        <v>64.439634475449225</v>
      </c>
      <c r="G89" s="98">
        <f>IFERROR(((E89/F89)-1)*100,IF(E89+F89&lt;&gt;0,100,0))</f>
        <v>-0.64516002121903782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24177298.217</v>
      </c>
      <c r="C95" s="129">
        <v>25200955.364999998</v>
      </c>
      <c r="D95" s="65">
        <f>B95-C95</f>
        <v>-1023657.1479999982</v>
      </c>
      <c r="E95" s="129">
        <v>367346285.58099997</v>
      </c>
      <c r="F95" s="129">
        <v>441378781.227</v>
      </c>
      <c r="G95" s="80">
        <f>E95-F95</f>
        <v>-74032495.646000028</v>
      </c>
    </row>
    <row r="96" spans="1:7" s="16" customFormat="1" ht="13.5" x14ac:dyDescent="0.2">
      <c r="A96" s="79" t="s">
        <v>88</v>
      </c>
      <c r="B96" s="66">
        <v>25047778.135000002</v>
      </c>
      <c r="C96" s="129">
        <v>37521036.501000002</v>
      </c>
      <c r="D96" s="65">
        <f>B96-C96</f>
        <v>-12473258.366</v>
      </c>
      <c r="E96" s="129">
        <v>397783803.68599999</v>
      </c>
      <c r="F96" s="129">
        <v>501114847.85000002</v>
      </c>
      <c r="G96" s="80">
        <f>E96-F96</f>
        <v>-103331044.16400003</v>
      </c>
    </row>
    <row r="97" spans="1:7" s="28" customFormat="1" ht="12" x14ac:dyDescent="0.2">
      <c r="A97" s="81" t="s">
        <v>16</v>
      </c>
      <c r="B97" s="65">
        <f>B95-B96</f>
        <v>-870479.91800000146</v>
      </c>
      <c r="C97" s="65">
        <f>C95-C96</f>
        <v>-12320081.136000004</v>
      </c>
      <c r="D97" s="82"/>
      <c r="E97" s="65">
        <f>E95-E96</f>
        <v>-30437518.105000019</v>
      </c>
      <c r="F97" s="82">
        <f>F95-F96</f>
        <v>-59736066.623000026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621.31389609713494</v>
      </c>
      <c r="D104" s="98">
        <f>IFERROR(((B104/C104)-1)*100,IF(B104+C104&lt;&gt;0,100,0))</f>
        <v>-100</v>
      </c>
      <c r="E104" s="84"/>
      <c r="F104" s="71"/>
      <c r="G104" s="71"/>
    </row>
    <row r="105" spans="1:7" s="16" customFormat="1" ht="12" x14ac:dyDescent="0.2">
      <c r="A105" s="79" t="s">
        <v>50</v>
      </c>
      <c r="B105" s="71"/>
      <c r="C105" s="130">
        <v>613.74867832646601</v>
      </c>
      <c r="D105" s="98">
        <f>IFERROR(((B105/C105)-1)*100,IF(B105+C105&lt;&gt;0,100,0))</f>
        <v>-100</v>
      </c>
      <c r="E105" s="84"/>
      <c r="F105" s="71"/>
      <c r="G105" s="71"/>
    </row>
    <row r="106" spans="1:7" s="16" customFormat="1" ht="12" x14ac:dyDescent="0.2">
      <c r="A106" s="79" t="s">
        <v>51</v>
      </c>
      <c r="B106" s="71"/>
      <c r="C106" s="130">
        <v>652.327935645249</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529.49766441379597</v>
      </c>
      <c r="D108" s="98">
        <f>IFERROR(((B108/C108)-1)*100,IF(B108+C108&lt;&gt;0,100,0))</f>
        <v>-100</v>
      </c>
      <c r="E108" s="84"/>
      <c r="F108" s="71"/>
      <c r="G108" s="71"/>
    </row>
    <row r="109" spans="1:7" s="16" customFormat="1" ht="12" x14ac:dyDescent="0.2">
      <c r="A109" s="79" t="s">
        <v>57</v>
      </c>
      <c r="B109" s="71"/>
      <c r="C109" s="130">
        <v>626.63499041101602</v>
      </c>
      <c r="D109" s="98">
        <f>IFERROR(((B109/C109)-1)*100,IF(B109+C109&lt;&gt;0,100,0))</f>
        <v>-100</v>
      </c>
      <c r="E109" s="84"/>
      <c r="F109" s="71"/>
      <c r="G109" s="71"/>
    </row>
    <row r="110" spans="1:7" s="16" customFormat="1" ht="12" x14ac:dyDescent="0.2">
      <c r="A110" s="79" t="s">
        <v>59</v>
      </c>
      <c r="B110" s="71"/>
      <c r="C110" s="130">
        <v>687.95303833592698</v>
      </c>
      <c r="D110" s="98">
        <f>IFERROR(((B110/C110)-1)*100,IF(B110+C110&lt;&gt;0,100,0))</f>
        <v>-100</v>
      </c>
      <c r="E110" s="84"/>
      <c r="F110" s="71"/>
      <c r="G110" s="71"/>
    </row>
    <row r="111" spans="1:7" s="16" customFormat="1" ht="12" x14ac:dyDescent="0.2">
      <c r="A111" s="79" t="s">
        <v>58</v>
      </c>
      <c r="B111" s="71"/>
      <c r="C111" s="130">
        <v>649.25852746272994</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78">
        <v>0</v>
      </c>
      <c r="D119" s="98">
        <f>IFERROR(((B119/C119)-1)*100,IF(B119+C119&lt;&gt;0,100,0))</f>
        <v>0</v>
      </c>
      <c r="E119" s="66">
        <v>11</v>
      </c>
      <c r="F119" s="78">
        <v>0</v>
      </c>
      <c r="G119" s="98">
        <f>IFERROR(((E119/F119)-1)*100,IF(E119+F119&lt;&gt;0,100,0))</f>
        <v>100</v>
      </c>
    </row>
    <row r="120" spans="1:7" s="16" customFormat="1" ht="12" x14ac:dyDescent="0.2">
      <c r="A120" s="79" t="s">
        <v>72</v>
      </c>
      <c r="B120" s="67">
        <v>36</v>
      </c>
      <c r="C120" s="66">
        <v>124</v>
      </c>
      <c r="D120" s="98">
        <f>IFERROR(((B120/C120)-1)*100,IF(B120+C120&lt;&gt;0,100,0))</f>
        <v>-70.967741935483872</v>
      </c>
      <c r="E120" s="66">
        <v>3178</v>
      </c>
      <c r="F120" s="66">
        <v>4062</v>
      </c>
      <c r="G120" s="98">
        <f>IFERROR(((E120/F120)-1)*100,IF(E120+F120&lt;&gt;0,100,0))</f>
        <v>-21.76267848350566</v>
      </c>
    </row>
    <row r="121" spans="1:7" s="16" customFormat="1" ht="12" x14ac:dyDescent="0.2">
      <c r="A121" s="79" t="s">
        <v>74</v>
      </c>
      <c r="B121" s="67">
        <v>1</v>
      </c>
      <c r="C121" s="66">
        <v>6</v>
      </c>
      <c r="D121" s="98">
        <f>IFERROR(((B121/C121)-1)*100,IF(B121+C121&lt;&gt;0,100,0))</f>
        <v>-83.333333333333343</v>
      </c>
      <c r="E121" s="66">
        <v>141</v>
      </c>
      <c r="F121" s="66">
        <v>116</v>
      </c>
      <c r="G121" s="98">
        <f>IFERROR(((E121/F121)-1)*100,IF(E121+F121&lt;&gt;0,100,0))</f>
        <v>21.551724137931028</v>
      </c>
    </row>
    <row r="122" spans="1:7" s="28" customFormat="1" ht="12" x14ac:dyDescent="0.2">
      <c r="A122" s="81" t="s">
        <v>34</v>
      </c>
      <c r="B122" s="82">
        <f>SUM(B119:B121)</f>
        <v>37</v>
      </c>
      <c r="C122" s="82">
        <f>SUM(C119:C121)</f>
        <v>130</v>
      </c>
      <c r="D122" s="98">
        <f>IFERROR(((B122/C122)-1)*100,IF(B122+C122&lt;&gt;0,100,0))</f>
        <v>-71.538461538461533</v>
      </c>
      <c r="E122" s="82">
        <f>SUM(E119:E121)</f>
        <v>3330</v>
      </c>
      <c r="F122" s="82">
        <f>SUM(F119:F121)</f>
        <v>4178</v>
      </c>
      <c r="G122" s="98">
        <f>IFERROR(((E122/F122)-1)*100,IF(E122+F122&lt;&gt;0,100,0))</f>
        <v>-20.296792723791292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4</v>
      </c>
      <c r="C125" s="66">
        <v>0</v>
      </c>
      <c r="D125" s="98">
        <f>IFERROR(((B125/C125)-1)*100,IF(B125+C125&lt;&gt;0,100,0))</f>
        <v>100</v>
      </c>
      <c r="E125" s="66">
        <v>331</v>
      </c>
      <c r="F125" s="66">
        <v>524</v>
      </c>
      <c r="G125" s="98">
        <f>IFERROR(((E125/F125)-1)*100,IF(E125+F125&lt;&gt;0,100,0))</f>
        <v>-36.832061068702295</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4</v>
      </c>
      <c r="C127" s="82">
        <f>SUM(C125:C126)</f>
        <v>0</v>
      </c>
      <c r="D127" s="98">
        <f>IFERROR(((B127/C127)-1)*100,IF(B127+C127&lt;&gt;0,100,0))</f>
        <v>100</v>
      </c>
      <c r="E127" s="82">
        <f>SUM(E125:E126)</f>
        <v>331</v>
      </c>
      <c r="F127" s="82">
        <f>SUM(F125:F126)</f>
        <v>524</v>
      </c>
      <c r="G127" s="98">
        <f>IFERROR(((E127/F127)-1)*100,IF(E127+F127&lt;&gt;0,100,0))</f>
        <v>-36.832061068702295</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78">
        <v>0</v>
      </c>
      <c r="D130" s="98">
        <f>IFERROR(((B130/C130)-1)*100,IF(B130+C130&lt;&gt;0,100,0))</f>
        <v>0</v>
      </c>
      <c r="E130" s="66">
        <v>80871</v>
      </c>
      <c r="F130" s="78">
        <v>0</v>
      </c>
      <c r="G130" s="98">
        <f>IFERROR(((E130/F130)-1)*100,IF(E130+F130&lt;&gt;0,100,0))</f>
        <v>100</v>
      </c>
    </row>
    <row r="131" spans="1:7" s="16" customFormat="1" ht="12" x14ac:dyDescent="0.2">
      <c r="A131" s="79" t="s">
        <v>72</v>
      </c>
      <c r="B131" s="67">
        <v>9991</v>
      </c>
      <c r="C131" s="66">
        <v>23162</v>
      </c>
      <c r="D131" s="98">
        <f>IFERROR(((B131/C131)-1)*100,IF(B131+C131&lt;&gt;0,100,0))</f>
        <v>-56.864692168206545</v>
      </c>
      <c r="E131" s="66">
        <v>2850761</v>
      </c>
      <c r="F131" s="66">
        <v>3153218</v>
      </c>
      <c r="G131" s="98">
        <f>IFERROR(((E131/F131)-1)*100,IF(E131+F131&lt;&gt;0,100,0))</f>
        <v>-9.592010447739419</v>
      </c>
    </row>
    <row r="132" spans="1:7" s="16" customFormat="1" ht="12" x14ac:dyDescent="0.2">
      <c r="A132" s="79" t="s">
        <v>74</v>
      </c>
      <c r="B132" s="67">
        <v>11</v>
      </c>
      <c r="C132" s="66">
        <v>553</v>
      </c>
      <c r="D132" s="98">
        <f>IFERROR(((B132/C132)-1)*100,IF(B132+C132&lt;&gt;0,100,0))</f>
        <v>-98.010849909584081</v>
      </c>
      <c r="E132" s="66">
        <v>5616</v>
      </c>
      <c r="F132" s="66">
        <v>7117</v>
      </c>
      <c r="G132" s="98">
        <f>IFERROR(((E132/F132)-1)*100,IF(E132+F132&lt;&gt;0,100,0))</f>
        <v>-21.090347056343962</v>
      </c>
    </row>
    <row r="133" spans="1:7" s="16" customFormat="1" ht="12" x14ac:dyDescent="0.2">
      <c r="A133" s="81" t="s">
        <v>34</v>
      </c>
      <c r="B133" s="82">
        <f>SUM(B130:B132)</f>
        <v>10002</v>
      </c>
      <c r="C133" s="82">
        <f>SUM(C130:C132)</f>
        <v>23715</v>
      </c>
      <c r="D133" s="98">
        <f>IFERROR(((B133/C133)-1)*100,IF(B133+C133&lt;&gt;0,100,0))</f>
        <v>-57.824161922833653</v>
      </c>
      <c r="E133" s="82">
        <f>SUM(E130:E132)</f>
        <v>2937248</v>
      </c>
      <c r="F133" s="82">
        <f>SUM(F130:F132)</f>
        <v>3160335</v>
      </c>
      <c r="G133" s="98">
        <f>IFERROR(((E133/F133)-1)*100,IF(E133+F133&lt;&gt;0,100,0))</f>
        <v>-7.0589668500332987</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768</v>
      </c>
      <c r="C136" s="66">
        <v>0</v>
      </c>
      <c r="D136" s="98">
        <f>IFERROR(((B136/C136)-1)*100,)</f>
        <v>0</v>
      </c>
      <c r="E136" s="66">
        <v>125338</v>
      </c>
      <c r="F136" s="66">
        <v>324351</v>
      </c>
      <c r="G136" s="98">
        <f>IFERROR(((E136/F136)-1)*100,)</f>
        <v>-61.357295029150528</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768</v>
      </c>
      <c r="C138" s="82">
        <f>SUM(C136:C137)</f>
        <v>0</v>
      </c>
      <c r="D138" s="98">
        <f>IFERROR(((B138/C138)-1)*100,)</f>
        <v>0</v>
      </c>
      <c r="E138" s="82">
        <f>SUM(E136:E137)</f>
        <v>125338</v>
      </c>
      <c r="F138" s="82">
        <f>SUM(F136:F137)</f>
        <v>324351</v>
      </c>
      <c r="G138" s="98">
        <f>IFERROR(((E138/F138)-1)*100,)</f>
        <v>-61.357295029150528</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78">
        <v>0</v>
      </c>
      <c r="D141" s="98">
        <f>IFERROR(((B141/C141)-1)*100,IF(B141+C141&lt;&gt;0,100,0))</f>
        <v>0</v>
      </c>
      <c r="E141" s="66">
        <v>1932016.6625000001</v>
      </c>
      <c r="F141" s="78">
        <v>0</v>
      </c>
      <c r="G141" s="98">
        <f>IFERROR(((E141/F141)-1)*100,IF(E141+F141&lt;&gt;0,100,0))</f>
        <v>100</v>
      </c>
    </row>
    <row r="142" spans="1:7" s="32" customFormat="1" x14ac:dyDescent="0.2">
      <c r="A142" s="79" t="s">
        <v>72</v>
      </c>
      <c r="B142" s="67">
        <v>906532.45620999997</v>
      </c>
      <c r="C142" s="66">
        <v>1901187.1557100001</v>
      </c>
      <c r="D142" s="98">
        <f>IFERROR(((B142/C142)-1)*100,IF(B142+C142&lt;&gt;0,100,0))</f>
        <v>-52.317558348354474</v>
      </c>
      <c r="E142" s="66">
        <v>270989655.46250999</v>
      </c>
      <c r="F142" s="66">
        <v>305266691.27199</v>
      </c>
      <c r="G142" s="98">
        <f>IFERROR(((E142/F142)-1)*100,IF(E142+F142&lt;&gt;0,100,0))</f>
        <v>-11.22855417558133</v>
      </c>
    </row>
    <row r="143" spans="1:7" s="32" customFormat="1" x14ac:dyDescent="0.2">
      <c r="A143" s="79" t="s">
        <v>74</v>
      </c>
      <c r="B143" s="67">
        <v>83061.33</v>
      </c>
      <c r="C143" s="66">
        <v>1420007.12</v>
      </c>
      <c r="D143" s="98">
        <f>IFERROR(((B143/C143)-1)*100,IF(B143+C143&lt;&gt;0,100,0))</f>
        <v>-94.150639892566161</v>
      </c>
      <c r="E143" s="66">
        <v>29567544.300000001</v>
      </c>
      <c r="F143" s="66">
        <v>35469281.479999997</v>
      </c>
      <c r="G143" s="98">
        <f>IFERROR(((E143/F143)-1)*100,IF(E143+F143&lt;&gt;0,100,0))</f>
        <v>-16.639009683147364</v>
      </c>
    </row>
    <row r="144" spans="1:7" s="16" customFormat="1" ht="12" x14ac:dyDescent="0.2">
      <c r="A144" s="81" t="s">
        <v>34</v>
      </c>
      <c r="B144" s="82">
        <f>SUM(B141:B143)</f>
        <v>989593.78620999993</v>
      </c>
      <c r="C144" s="82">
        <f>SUM(C141:C143)</f>
        <v>3321194.2757100002</v>
      </c>
      <c r="D144" s="98">
        <f>IFERROR(((B144/C144)-1)*100,IF(B144+C144&lt;&gt;0,100,0))</f>
        <v>-70.203676627786365</v>
      </c>
      <c r="E144" s="82">
        <f>SUM(E141:E143)</f>
        <v>302489216.42501003</v>
      </c>
      <c r="F144" s="82">
        <f>SUM(F141:F143)</f>
        <v>340735972.75199002</v>
      </c>
      <c r="G144" s="98">
        <f>IFERROR(((E144/F144)-1)*100,IF(E144+F144&lt;&gt;0,100,0))</f>
        <v>-11.224748598768731</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3563.136</v>
      </c>
      <c r="C147" s="66">
        <v>0</v>
      </c>
      <c r="D147" s="98">
        <f>IFERROR(((B147/C147)-1)*100,IF(B147+C147&lt;&gt;0,100,0))</f>
        <v>100</v>
      </c>
      <c r="E147" s="66">
        <v>262300.37978999998</v>
      </c>
      <c r="F147" s="66">
        <v>509956.22307000001</v>
      </c>
      <c r="G147" s="98">
        <f>IFERROR(((E147/F147)-1)*100,IF(E147+F147&lt;&gt;0,100,0))</f>
        <v>-48.564137876204548</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3563.136</v>
      </c>
      <c r="C149" s="82">
        <f>SUM(C147:C148)</f>
        <v>0</v>
      </c>
      <c r="D149" s="98">
        <f>IFERROR(((B149/C149)-1)*100,IF(B149+C149&lt;&gt;0,100,0))</f>
        <v>100</v>
      </c>
      <c r="E149" s="82">
        <f>SUM(E147:E148)</f>
        <v>262300.37978999998</v>
      </c>
      <c r="F149" s="82">
        <f>SUM(F147:F148)</f>
        <v>509956.22307000001</v>
      </c>
      <c r="G149" s="98">
        <f>IFERROR(((E149/F149)-1)*100,IF(E149+F149&lt;&gt;0,100,0))</f>
        <v>-48.564137876204548</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78">
        <v>0</v>
      </c>
      <c r="D152" s="98">
        <f>IFERROR(((B152/C152)-1)*100,IF(B152+C152&lt;&gt;0,100,0))</f>
        <v>100</v>
      </c>
      <c r="E152" s="78"/>
      <c r="F152" s="78"/>
      <c r="G152" s="65"/>
    </row>
    <row r="153" spans="1:7" s="16" customFormat="1" ht="12" x14ac:dyDescent="0.2">
      <c r="A153" s="79" t="s">
        <v>72</v>
      </c>
      <c r="B153" s="67">
        <v>1041683</v>
      </c>
      <c r="C153" s="66">
        <v>1027550</v>
      </c>
      <c r="D153" s="98">
        <f>IFERROR(((B153/C153)-1)*100,IF(B153+C153&lt;&gt;0,100,0))</f>
        <v>1.3754075227482954</v>
      </c>
      <c r="E153" s="78"/>
      <c r="F153" s="78"/>
      <c r="G153" s="65"/>
    </row>
    <row r="154" spans="1:7" s="16" customFormat="1" ht="12" x14ac:dyDescent="0.2">
      <c r="A154" s="79" t="s">
        <v>74</v>
      </c>
      <c r="B154" s="67">
        <v>2184</v>
      </c>
      <c r="C154" s="66">
        <v>2003</v>
      </c>
      <c r="D154" s="98">
        <f>IFERROR(((B154/C154)-1)*100,IF(B154+C154&lt;&gt;0,100,0))</f>
        <v>9.0364453320020068</v>
      </c>
      <c r="E154" s="78"/>
      <c r="F154" s="78"/>
      <c r="G154" s="65"/>
    </row>
    <row r="155" spans="1:7" s="28" customFormat="1" ht="12" x14ac:dyDescent="0.2">
      <c r="A155" s="81" t="s">
        <v>34</v>
      </c>
      <c r="B155" s="82">
        <f>SUM(B152:B154)</f>
        <v>1074338</v>
      </c>
      <c r="C155" s="82">
        <f>SUM(C152:C154)</f>
        <v>1029553</v>
      </c>
      <c r="D155" s="98">
        <f>IFERROR(((B155/C155)-1)*100,IF(B155+C155&lt;&gt;0,100,0))</f>
        <v>4.3499460445455496</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156535</v>
      </c>
      <c r="C158" s="66">
        <v>426139</v>
      </c>
      <c r="D158" s="98">
        <f>IFERROR(((B158/C158)-1)*100,IF(B158+C158&lt;&gt;0,100,0))</f>
        <v>-63.266680590136083</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156535</v>
      </c>
      <c r="C160" s="82">
        <f>SUM(C158:C159)</f>
        <v>426139</v>
      </c>
      <c r="D160" s="98">
        <f>IFERROR(((B160/C160)-1)*100,IF(B160+C160&lt;&gt;0,100,0))</f>
        <v>-63.266680590136083</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6581</v>
      </c>
      <c r="C168" s="113">
        <v>7968</v>
      </c>
      <c r="D168" s="111">
        <f>IFERROR(((B168/C168)-1)*100,IF(B168+C168&lt;&gt;0,100,0))</f>
        <v>-17.407128514056225</v>
      </c>
      <c r="E168" s="113">
        <v>119481</v>
      </c>
      <c r="F168" s="113">
        <v>147140</v>
      </c>
      <c r="G168" s="111">
        <f>IFERROR(((E168/F168)-1)*100,IF(E168+F168&lt;&gt;0,100,0))</f>
        <v>-18.79774364550768</v>
      </c>
    </row>
    <row r="169" spans="1:7" x14ac:dyDescent="0.2">
      <c r="A169" s="101" t="s">
        <v>32</v>
      </c>
      <c r="B169" s="112">
        <v>44407</v>
      </c>
      <c r="C169" s="113">
        <v>57250</v>
      </c>
      <c r="D169" s="111">
        <f t="shared" ref="D169:D171" si="5">IFERROR(((B169/C169)-1)*100,IF(B169+C169&lt;&gt;0,100,0))</f>
        <v>-22.433187772925766</v>
      </c>
      <c r="E169" s="113">
        <v>797065</v>
      </c>
      <c r="F169" s="113">
        <v>805752</v>
      </c>
      <c r="G169" s="111">
        <f>IFERROR(((E169/F169)-1)*100,IF(E169+F169&lt;&gt;0,100,0))</f>
        <v>-1.078123293519595</v>
      </c>
    </row>
    <row r="170" spans="1:7" x14ac:dyDescent="0.2">
      <c r="A170" s="101" t="s">
        <v>92</v>
      </c>
      <c r="B170" s="112">
        <v>14672250</v>
      </c>
      <c r="C170" s="113">
        <v>16061695</v>
      </c>
      <c r="D170" s="111">
        <f t="shared" si="5"/>
        <v>-8.6506747886820108</v>
      </c>
      <c r="E170" s="113">
        <v>253504476</v>
      </c>
      <c r="F170" s="113">
        <v>205903183</v>
      </c>
      <c r="G170" s="111">
        <f>IFERROR(((E170/F170)-1)*100,IF(E170+F170&lt;&gt;0,100,0))</f>
        <v>23.118289045585083</v>
      </c>
    </row>
    <row r="171" spans="1:7" x14ac:dyDescent="0.2">
      <c r="A171" s="101" t="s">
        <v>93</v>
      </c>
      <c r="B171" s="112">
        <v>103775</v>
      </c>
      <c r="C171" s="113">
        <v>121487</v>
      </c>
      <c r="D171" s="111">
        <f t="shared" si="5"/>
        <v>-14.57933770691514</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276</v>
      </c>
      <c r="C174" s="113">
        <v>614</v>
      </c>
      <c r="D174" s="111">
        <f t="shared" ref="D174:D177" si="6">IFERROR(((B174/C174)-1)*100,IF(B174+C174&lt;&gt;0,100,0))</f>
        <v>-55.048859934853425</v>
      </c>
      <c r="E174" s="113">
        <v>5204</v>
      </c>
      <c r="F174" s="113">
        <v>6530</v>
      </c>
      <c r="G174" s="111">
        <f t="shared" ref="G174" si="7">IFERROR(((E174/F174)-1)*100,IF(E174+F174&lt;&gt;0,100,0))</f>
        <v>-20.3062787136294</v>
      </c>
    </row>
    <row r="175" spans="1:7" x14ac:dyDescent="0.2">
      <c r="A175" s="101" t="s">
        <v>32</v>
      </c>
      <c r="B175" s="112">
        <v>5207</v>
      </c>
      <c r="C175" s="113">
        <v>5774</v>
      </c>
      <c r="D175" s="111">
        <f t="shared" si="6"/>
        <v>-9.8198822306892914</v>
      </c>
      <c r="E175" s="113">
        <v>62496</v>
      </c>
      <c r="F175" s="113">
        <v>69653</v>
      </c>
      <c r="G175" s="111">
        <f t="shared" ref="G175" si="8">IFERROR(((E175/F175)-1)*100,IF(E175+F175&lt;&gt;0,100,0))</f>
        <v>-10.275221454926564</v>
      </c>
    </row>
    <row r="176" spans="1:7" x14ac:dyDescent="0.2">
      <c r="A176" s="101" t="s">
        <v>92</v>
      </c>
      <c r="B176" s="112">
        <v>47595</v>
      </c>
      <c r="C176" s="113">
        <v>58864</v>
      </c>
      <c r="D176" s="111">
        <f t="shared" si="6"/>
        <v>-19.144128839358522</v>
      </c>
      <c r="E176" s="113">
        <v>1170722</v>
      </c>
      <c r="F176" s="113">
        <v>599659</v>
      </c>
      <c r="G176" s="111">
        <f t="shared" ref="G176" si="9">IFERROR(((E176/F176)-1)*100,IF(E176+F176&lt;&gt;0,100,0))</f>
        <v>95.231289783026682</v>
      </c>
    </row>
    <row r="177" spans="1:7" x14ac:dyDescent="0.2">
      <c r="A177" s="101" t="s">
        <v>93</v>
      </c>
      <c r="B177" s="112">
        <v>44496</v>
      </c>
      <c r="C177" s="113">
        <v>39935</v>
      </c>
      <c r="D177" s="111">
        <f t="shared" si="6"/>
        <v>11.421059221234508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2021-04-12T06:20:10Z</dcterms:modified>
</cp:coreProperties>
</file>