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G149" i="1" s="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<sst xmlns="http://schemas.openxmlformats.org/spreadsheetml/2006/main" count="265" uniqueCount="100">
  <si>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</si>
  <si>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</si>
  <si>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</si>
  <si>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</si>
  <si>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</si>
  <si>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</si>
  <si>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</si>
  <si>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</si>
  <si>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</si>
  <si>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</si>
  <si>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</si>
  <si>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</si>
  <si>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</si>
  <si>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</si>
  <si>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</si>
  <si>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</si>
  <si>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</si>
  <si>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</si>
  <si>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</si>
  <si>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</si>
  <si>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</si>
  <si>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</si>
  <si>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</si>
  <si>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</si>
  <si>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</si>
  <si>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</si>
  <si>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</si>
  <si>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</si>
  <si>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</si>
  <si>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</si>
  <si>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</si>
  <si>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</si>
  <si>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</si>
  <si>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</si>
  <si>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</si>
  <si>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</si>
  <si>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</si>
  <si>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</si>
  <si>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</si>
  <si>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</si>
  <si>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</si>
  <si>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</si>
  <si>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</si>
  <si>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</si>
  <si>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</si>
  <si>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</si>
  <si>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</si>
  <si>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</si>
  <si>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</si>
  <si>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</si>
  <si>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</si>
  <si>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</si>
  <si>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</si>
  <si>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</si>
  <si>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</si>
  <si>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</si>
  <si>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</si>
  <si>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</si>
  <si>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</si>
  <si>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</si>
  <si>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</si>
  <si>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</si>
  <si>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</si>
  <si>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</si>
  <si>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</si>
  <si>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</si>
  <si>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</si>
  <si>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</si>
  <si>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</si>
  <si>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</si>
  <si>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</si>
  <si>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</si>
  <si>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</si>
  <si>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</si>
  <si>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</si>
  <si>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</si>
  <si>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</si>
  <si>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</si>
  <si>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</si>
  <si>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</si>
  <si>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</si>
  <si>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</si>
  <si>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</si>
  <si>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</si>
  <si>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</si>
  <si>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</si>
  <si>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</si>
  <si>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</si>
  <si>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</si>
  <si>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</si>
  <si>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</si>
  <si>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</si>
  <si>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</si>
  <si>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</si>
  <si>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</si>
  <si>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</si>
  <si>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</si>
  <si>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7 May 2021</t>
  </si>
  <si>
    <t>07.05.2021</t>
  </si>
  <si>
    <t>30.04.2020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</si>
</sst>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1461412</v>
      </c>
      <c r="C11" s="67">
        <v>1419227</v>
      </c>
      <c r="D11" s="98">
        <f>IFERROR(((B11/C11)-1)*100,IF(B11+C11&lt;&gt;0,100,0))</f>
        <v>2.9723927180077547</v>
      </c>
      <c r="E11" s="67">
        <v>28200364</v>
      </c>
      <c r="F11" s="67">
        <v>34364641</v>
      </c>
      <c r="G11" s="98">
        <f>IFERROR(((E11/F11)-1)*100,IF(E11+F11&lt;&gt;0,100,0))</f>
        <v>-17.937847801174467</v>
      </c>
    </row>
    <row r="12" spans="1:7" s="16" customFormat="1" ht="12" x14ac:dyDescent="0.2">
      <c r="A12" s="64" t="s">
        <v>9</v>
      </c>
      <c r="B12" s="67">
        <v>2273122.5950000002</v>
      </c>
      <c r="C12" s="67">
        <v>1711383.1540000001</v>
      </c>
      <c r="D12" s="98">
        <f>IFERROR(((B12/C12)-1)*100,IF(B12+C12&lt;&gt;0,100,0))</f>
        <v>32.823709856384383</v>
      </c>
      <c r="E12" s="67">
        <v>46614674.994000003</v>
      </c>
      <c r="F12" s="67">
        <v>38145251.197999999</v>
      </c>
      <c r="G12" s="98">
        <f>IFERROR(((E12/F12)-1)*100,IF(E12+F12&lt;&gt;0,100,0))</f>
        <v>22.203088274443104</v>
      </c>
    </row>
    <row r="13" spans="1:7" s="16" customFormat="1" ht="12" x14ac:dyDescent="0.2">
      <c r="A13" s="64" t="s">
        <v>10</v>
      </c>
      <c r="B13" s="67">
        <v>98971710.636046395</v>
      </c>
      <c r="C13" s="67">
        <v>75737190.833949104</v>
      </c>
      <c r="D13" s="98">
        <f>IFERROR(((B13/C13)-1)*100,IF(B13+C13&lt;&gt;0,100,0))</f>
        <v>30.67782095726006</v>
      </c>
      <c r="E13" s="67">
        <v>1958022420.7664101</v>
      </c>
      <c r="F13" s="67">
        <v>2028973421.5211699</v>
      </c>
      <c r="G13" s="98">
        <f>IFERROR(((E13/F13)-1)*100,IF(E13+F13&lt;&gt;0,100,0))</f>
        <v>-3.4968915808451628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348</v>
      </c>
      <c r="C16" s="67">
        <v>233</v>
      </c>
      <c r="D16" s="98">
        <f>IFERROR(((B16/C16)-1)*100,IF(B16+C16&lt;&gt;0,100,0))</f>
        <v>49.356223175965667</v>
      </c>
      <c r="E16" s="67">
        <v>5946</v>
      </c>
      <c r="F16" s="67">
        <v>5339</v>
      </c>
      <c r="G16" s="98">
        <f>IFERROR(((E16/F16)-1)*100,IF(E16+F16&lt;&gt;0,100,0))</f>
        <v>11.369170256602356</v>
      </c>
    </row>
    <row r="17" spans="1:7" s="16" customFormat="1" ht="12" x14ac:dyDescent="0.2">
      <c r="A17" s="64" t="s">
        <v>9</v>
      </c>
      <c r="B17" s="67">
        <v>145596.76699999999</v>
      </c>
      <c r="C17" s="67">
        <v>284073.34299999999</v>
      </c>
      <c r="D17" s="98">
        <f>IFERROR(((B17/C17)-1)*100,IF(B17+C17&lt;&gt;0,100,0))</f>
        <v>-48.746768893412153</v>
      </c>
      <c r="E17" s="67">
        <v>4372688.892</v>
      </c>
      <c r="F17" s="67">
        <v>3581995.6469999999</v>
      </c>
      <c r="G17" s="98">
        <f>IFERROR(((E17/F17)-1)*100,IF(E17+F17&lt;&gt;0,100,0))</f>
        <v>22.074098433431178</v>
      </c>
    </row>
    <row r="18" spans="1:7" s="16" customFormat="1" ht="12" x14ac:dyDescent="0.2">
      <c r="A18" s="64" t="s">
        <v>10</v>
      </c>
      <c r="B18" s="67">
        <v>8683139.0557564106</v>
      </c>
      <c r="C18" s="67">
        <v>3227518.8846091698</v>
      </c>
      <c r="D18" s="98">
        <f>IFERROR(((B18/C18)-1)*100,IF(B18+C18&lt;&gt;0,100,0))</f>
        <v>169.03449263033136</v>
      </c>
      <c r="E18" s="67">
        <v>139744012.260943</v>
      </c>
      <c r="F18" s="67">
        <v>111505774.11536799</v>
      </c>
      <c r="G18" s="98">
        <f>IFERROR(((E18/F18)-1)*100,IF(E18+F18&lt;&gt;0,100,0))</f>
        <v>25.324462674335301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17206532.308619998</v>
      </c>
      <c r="C24" s="66">
        <v>13707697.15041</v>
      </c>
      <c r="D24" s="65">
        <f>B24-C24</f>
        <v>3498835.1582099982</v>
      </c>
      <c r="E24" s="67">
        <v>378630210.99787998</v>
      </c>
      <c r="F24" s="67">
        <v>323103634.39829999</v>
      </c>
      <c r="G24" s="65">
        <f>E24-F24</f>
        <v>55526576.59957999</v>
      </c>
    </row>
    <row r="25" spans="1:7" s="16" customFormat="1" ht="12" x14ac:dyDescent="0.2">
      <c r="A25" s="68" t="s">
        <v>15</v>
      </c>
      <c r="B25" s="66">
        <v>20375410.828620002</v>
      </c>
      <c r="C25" s="66">
        <v>12998591.15191</v>
      </c>
      <c r="D25" s="65">
        <f>B25-C25</f>
        <v>7376819.6767100021</v>
      </c>
      <c r="E25" s="67">
        <v>392561481.83838999</v>
      </c>
      <c r="F25" s="67">
        <v>355477826.11409998</v>
      </c>
      <c r="G25" s="65">
        <f>E25-F25</f>
        <v>37083655.724290013</v>
      </c>
    </row>
    <row r="26" spans="1:7" s="28" customFormat="1" ht="12" x14ac:dyDescent="0.2">
      <c r="A26" s="69" t="s">
        <v>16</v>
      </c>
      <c r="B26" s="70">
        <f>B24-B25</f>
        <v>-3168878.5200000033</v>
      </c>
      <c r="C26" s="70">
        <f>C24-C25</f>
        <v>709105.99850000069</v>
      </c>
      <c r="D26" s="70"/>
      <c r="E26" s="70">
        <f>E24-E25</f>
        <v>-13931270.840510011</v>
      </c>
      <c r="F26" s="70">
        <f>F24-F25</f>
        <v>-32374191.715799987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68519.528903710001</v>
      </c>
      <c r="C33" s="126">
        <v>50336.720049989999</v>
      </c>
      <c r="D33" s="98">
        <f t="shared" ref="D33:D42" si="0">IFERROR(((B33/C33)-1)*100,IF(B33+C33&lt;&gt;0,100,0))</f>
        <v>36.122355281914345</v>
      </c>
      <c r="E33" s="64"/>
      <c r="F33" s="126">
        <v>68664.36</v>
      </c>
      <c r="G33" s="126">
        <v>65969.09</v>
      </c>
    </row>
    <row r="34" spans="1:7" s="16" customFormat="1" ht="12" x14ac:dyDescent="0.2">
      <c r="A34" s="64" t="s">
        <v>23</v>
      </c>
      <c r="B34" s="126">
        <v>72563.498483100004</v>
      </c>
      <c r="C34" s="126">
        <v>53194.109577050003</v>
      </c>
      <c r="D34" s="98">
        <f t="shared" si="0"/>
        <v>36.412657454100341</v>
      </c>
      <c r="E34" s="64"/>
      <c r="F34" s="126">
        <v>72573.600000000006</v>
      </c>
      <c r="G34" s="126">
        <v>69800.600000000006</v>
      </c>
    </row>
    <row r="35" spans="1:7" s="16" customFormat="1" ht="12" x14ac:dyDescent="0.2">
      <c r="A35" s="64" t="s">
        <v>24</v>
      </c>
      <c r="B35" s="126">
        <v>56415.333420149997</v>
      </c>
      <c r="C35" s="126">
        <v>33400.394911149997</v>
      </c>
      <c r="D35" s="98">
        <f t="shared" si="0"/>
        <v>68.90618679875837</v>
      </c>
      <c r="E35" s="64"/>
      <c r="F35" s="126">
        <v>56565.15</v>
      </c>
      <c r="G35" s="126">
        <v>55261.41</v>
      </c>
    </row>
    <row r="36" spans="1:7" s="16" customFormat="1" ht="12" x14ac:dyDescent="0.2">
      <c r="A36" s="64" t="s">
        <v>25</v>
      </c>
      <c r="B36" s="126">
        <v>62573.364692210002</v>
      </c>
      <c r="C36" s="126">
        <v>46348.261679089999</v>
      </c>
      <c r="D36" s="98">
        <f t="shared" si="0"/>
        <v>35.006928901585852</v>
      </c>
      <c r="E36" s="64"/>
      <c r="F36" s="126">
        <v>62716.959999999999</v>
      </c>
      <c r="G36" s="126">
        <v>60184.29</v>
      </c>
    </row>
    <row r="37" spans="1:7" s="16" customFormat="1" ht="12" x14ac:dyDescent="0.2">
      <c r="A37" s="64" t="s">
        <v>79</v>
      </c>
      <c r="B37" s="126">
        <v>71473.913742449993</v>
      </c>
      <c r="C37" s="126">
        <v>44731.296125770001</v>
      </c>
      <c r="D37" s="98">
        <f t="shared" si="0"/>
        <v>59.785027336315856</v>
      </c>
      <c r="E37" s="64"/>
      <c r="F37" s="126">
        <v>71905.11</v>
      </c>
      <c r="G37" s="126">
        <v>67405.16</v>
      </c>
    </row>
    <row r="38" spans="1:7" s="16" customFormat="1" ht="12" x14ac:dyDescent="0.2">
      <c r="A38" s="64" t="s">
        <v>26</v>
      </c>
      <c r="B38" s="126">
        <v>86856.144089499998</v>
      </c>
      <c r="C38" s="126">
        <v>70875.480435050005</v>
      </c>
      <c r="D38" s="98">
        <f t="shared" si="0"/>
        <v>22.547520745336747</v>
      </c>
      <c r="E38" s="64"/>
      <c r="F38" s="126">
        <v>86922.4</v>
      </c>
      <c r="G38" s="126">
        <v>84233.54</v>
      </c>
    </row>
    <row r="39" spans="1:7" s="16" customFormat="1" ht="12" x14ac:dyDescent="0.2">
      <c r="A39" s="64" t="s">
        <v>27</v>
      </c>
      <c r="B39" s="126">
        <v>12710.54751516</v>
      </c>
      <c r="C39" s="126">
        <v>10205.08477395</v>
      </c>
      <c r="D39" s="98">
        <f t="shared" si="0"/>
        <v>24.551121295979495</v>
      </c>
      <c r="E39" s="64"/>
      <c r="F39" s="126">
        <v>12728.02</v>
      </c>
      <c r="G39" s="126">
        <v>11983.34</v>
      </c>
    </row>
    <row r="40" spans="1:7" s="16" customFormat="1" ht="12" x14ac:dyDescent="0.2">
      <c r="A40" s="64" t="s">
        <v>28</v>
      </c>
      <c r="B40" s="126">
        <v>83208.115084360004</v>
      </c>
      <c r="C40" s="126">
        <v>67536.657728320002</v>
      </c>
      <c r="D40" s="98">
        <f t="shared" si="0"/>
        <v>23.204372089423853</v>
      </c>
      <c r="E40" s="64"/>
      <c r="F40" s="126">
        <v>83285.13</v>
      </c>
      <c r="G40" s="126">
        <v>80222.559999999998</v>
      </c>
    </row>
    <row r="41" spans="1:7" s="16" customFormat="1" ht="12" x14ac:dyDescent="0.2">
      <c r="A41" s="64" t="s">
        <v>29</v>
      </c>
      <c r="B41" s="72"/>
      <c r="C41" s="126">
        <v>4456.92203144</v>
      </c>
      <c r="D41" s="98">
        <f t="shared" si="0"/>
        <v>-100</v>
      </c>
      <c r="E41" s="64"/>
      <c r="F41" s="72"/>
      <c r="G41" s="72"/>
    </row>
    <row r="42" spans="1:7" s="16" customFormat="1" ht="12" x14ac:dyDescent="0.2">
      <c r="A42" s="64" t="s">
        <v>78</v>
      </c>
      <c r="B42" s="126">
        <v>1246.99292995</v>
      </c>
      <c r="C42" s="126">
        <v>777.46893446000001</v>
      </c>
      <c r="D42" s="98">
        <f t="shared" si="0"/>
        <v>60.391351304102358</v>
      </c>
      <c r="E42" s="64"/>
      <c r="F42" s="126">
        <v>1279.76</v>
      </c>
      <c r="G42" s="126">
        <v>1200.19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19589.432786368201</v>
      </c>
      <c r="D48" s="72"/>
      <c r="E48" s="127">
        <v>16103.7378750141</v>
      </c>
      <c r="F48" s="72"/>
      <c r="G48" s="98">
        <f>IFERROR(((C48/E48)-1)*100,IF(C48+E48&lt;&gt;0,100,0))</f>
        <v>21.645253657303765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4319</v>
      </c>
      <c r="D54" s="75"/>
      <c r="E54" s="128">
        <v>933082</v>
      </c>
      <c r="F54" s="128">
        <v>109430606.985</v>
      </c>
      <c r="G54" s="128">
        <v>10351466.039999999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6662</v>
      </c>
      <c r="C68" s="66">
        <v>5206</v>
      </c>
      <c r="D68" s="98">
        <f>IFERROR(((B68/C68)-1)*100,IF(B68+C68&lt;&gt;0,100,0))</f>
        <v>27.967729542835194</v>
      </c>
      <c r="E68" s="66">
        <v>121559</v>
      </c>
      <c r="F68" s="66">
        <v>123160</v>
      </c>
      <c r="G68" s="98">
        <f>IFERROR(((E68/F68)-1)*100,IF(E68+F68&lt;&gt;0,100,0))</f>
        <v>-1.2999350438454016</v>
      </c>
    </row>
    <row r="69" spans="1:7" s="16" customFormat="1" ht="12" x14ac:dyDescent="0.2">
      <c r="A69" s="79" t="s">
        <v>54</v>
      </c>
      <c r="B69" s="67">
        <v>276948500.292</v>
      </c>
      <c r="C69" s="66">
        <v>199420194.252</v>
      </c>
      <c r="D69" s="98">
        <f>IFERROR(((B69/C69)-1)*100,IF(B69+C69&lt;&gt;0,100,0))</f>
        <v>38.876858149095114</v>
      </c>
      <c r="E69" s="66">
        <v>3927972174.4780002</v>
      </c>
      <c r="F69" s="66">
        <v>4304029870.526</v>
      </c>
      <c r="G69" s="98">
        <f>IFERROR(((E69/F69)-1)*100,IF(E69+F69&lt;&gt;0,100,0))</f>
        <v>-8.7373393624250451</v>
      </c>
    </row>
    <row r="70" spans="1:7" s="62" customFormat="1" ht="12" x14ac:dyDescent="0.2">
      <c r="A70" s="79" t="s">
        <v>55</v>
      </c>
      <c r="B70" s="67">
        <v>268031479.27666</v>
      </c>
      <c r="C70" s="66">
        <v>176078060.25328001</v>
      </c>
      <c r="D70" s="98">
        <f>IFERROR(((B70/C70)-1)*100,IF(B70+C70&lt;&gt;0,100,0))</f>
        <v>52.223098602466031</v>
      </c>
      <c r="E70" s="66">
        <v>3852490379.3635402</v>
      </c>
      <c r="F70" s="66">
        <v>4132031822.9786</v>
      </c>
      <c r="G70" s="98">
        <f>IFERROR(((E70/F70)-1)*100,IF(E70+F70&lt;&gt;0,100,0))</f>
        <v>-6.7652296882251717</v>
      </c>
    </row>
    <row r="71" spans="1:7" s="16" customFormat="1" ht="12" x14ac:dyDescent="0.2">
      <c r="A71" s="79" t="s">
        <v>94</v>
      </c>
      <c r="B71" s="98">
        <f>IFERROR(B69/B68/1000,)</f>
        <v>41.571375006304415</v>
      </c>
      <c r="C71" s="98">
        <f>IFERROR(C69/C68/1000,)</f>
        <v>38.305838311947753</v>
      </c>
      <c r="D71" s="98">
        <f>IFERROR(((B71/C71)-1)*100,IF(B71+C71&lt;&gt;0,100,0))</f>
        <v>8.5249059628023538</v>
      </c>
      <c r="E71" s="98">
        <f>IFERROR(E69/E68/1000,)</f>
        <v>32.313297859294664</v>
      </c>
      <c r="F71" s="98">
        <f>IFERROR(F69/F68/1000,)</f>
        <v>34.946653706771677</v>
      </c>
      <c r="G71" s="98">
        <f>IFERROR(((E71/F71)-1)*100,IF(E71+F71&lt;&gt;0,100,0))</f>
        <v>-7.535359092097405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3261</v>
      </c>
      <c r="C74" s="66">
        <v>2206</v>
      </c>
      <c r="D74" s="98">
        <f>IFERROR(((B74/C74)-1)*100,IF(B74+C74&lt;&gt;0,100,0))</f>
        <v>47.824116047144159</v>
      </c>
      <c r="E74" s="66">
        <v>50185</v>
      </c>
      <c r="F74" s="66">
        <v>59672</v>
      </c>
      <c r="G74" s="98">
        <f>IFERROR(((E74/F74)-1)*100,IF(E74+F74&lt;&gt;0,100,0))</f>
        <v>-15.898578897975602</v>
      </c>
    </row>
    <row r="75" spans="1:7" s="16" customFormat="1" ht="12" x14ac:dyDescent="0.2">
      <c r="A75" s="79" t="s">
        <v>54</v>
      </c>
      <c r="B75" s="67">
        <v>541123886.33200002</v>
      </c>
      <c r="C75" s="66">
        <v>254082567</v>
      </c>
      <c r="D75" s="98">
        <f>IFERROR(((B75/C75)-1)*100,IF(B75+C75&lt;&gt;0,100,0))</f>
        <v>112.97167008392196</v>
      </c>
      <c r="E75" s="66">
        <v>7684421724.3640003</v>
      </c>
      <c r="F75" s="66">
        <v>8213140983.2250004</v>
      </c>
      <c r="G75" s="98">
        <f>IFERROR(((E75/F75)-1)*100,IF(E75+F75&lt;&gt;0,100,0))</f>
        <v>-6.4374793996704422</v>
      </c>
    </row>
    <row r="76" spans="1:7" s="16" customFormat="1" ht="12" x14ac:dyDescent="0.2">
      <c r="A76" s="79" t="s">
        <v>55</v>
      </c>
      <c r="B76" s="67">
        <v>516236900.58670002</v>
      </c>
      <c r="C76" s="66">
        <v>231467796.93757999</v>
      </c>
      <c r="D76" s="98">
        <f>IFERROR(((B76/C76)-1)*100,IF(B76+C76&lt;&gt;0,100,0))</f>
        <v>123.02752582291774</v>
      </c>
      <c r="E76" s="66">
        <v>7423289312.9405499</v>
      </c>
      <c r="F76" s="66">
        <v>8124277873.1505203</v>
      </c>
      <c r="G76" s="98">
        <f>IFERROR(((E76/F76)-1)*100,IF(E76+F76&lt;&gt;0,100,0))</f>
        <v>-8.628318370628719</v>
      </c>
    </row>
    <row r="77" spans="1:7" s="16" customFormat="1" ht="12" x14ac:dyDescent="0.2">
      <c r="A77" s="79" t="s">
        <v>94</v>
      </c>
      <c r="B77" s="98">
        <f>IFERROR(B75/B74/1000,)</f>
        <v>165.93802095430851</v>
      </c>
      <c r="C77" s="98">
        <f>IFERROR(C75/C74/1000,)</f>
        <v>115.17795421577516</v>
      </c>
      <c r="D77" s="98">
        <f>IFERROR(((B77/C77)-1)*100,IF(B77+C77&lt;&gt;0,100,0))</f>
        <v>44.07099178323579</v>
      </c>
      <c r="E77" s="98">
        <f>IFERROR(E75/E74/1000,)</f>
        <v>153.12188351826245</v>
      </c>
      <c r="F77" s="98">
        <f>IFERROR(F75/F74/1000,)</f>
        <v>137.63810469273696</v>
      </c>
      <c r="G77" s="98">
        <f>IFERROR(((E77/F77)-1)*100,IF(E77+F77&lt;&gt;0,100,0))</f>
        <v>11.249630950739586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144</v>
      </c>
      <c r="C80" s="66">
        <v>107</v>
      </c>
      <c r="D80" s="98">
        <f>IFERROR(((B80/C80)-1)*100,IF(B80+C80&lt;&gt;0,100,0))</f>
        <v>34.579439252336442</v>
      </c>
      <c r="E80" s="66">
        <v>3200</v>
      </c>
      <c r="F80" s="66">
        <v>4500</v>
      </c>
      <c r="G80" s="98">
        <f>IFERROR(((E80/F80)-1)*100,IF(E80+F80&lt;&gt;0,100,0))</f>
        <v>-28.888888888888886</v>
      </c>
    </row>
    <row r="81" spans="1:7" s="16" customFormat="1" ht="12" x14ac:dyDescent="0.2">
      <c r="A81" s="79" t="s">
        <v>54</v>
      </c>
      <c r="B81" s="67">
        <v>14038476.074999999</v>
      </c>
      <c r="C81" s="66">
        <v>10696396.751</v>
      </c>
      <c r="D81" s="98">
        <f>IFERROR(((B81/C81)-1)*100,IF(B81+C81&lt;&gt;0,100,0))</f>
        <v>31.244907998457983</v>
      </c>
      <c r="E81" s="66">
        <v>267609166.29800001</v>
      </c>
      <c r="F81" s="66">
        <v>375763660.85000002</v>
      </c>
      <c r="G81" s="98">
        <f>IFERROR(((E81/F81)-1)*100,IF(E81+F81&lt;&gt;0,100,0))</f>
        <v>-28.782584858617788</v>
      </c>
    </row>
    <row r="82" spans="1:7" s="16" customFormat="1" ht="12" x14ac:dyDescent="0.2">
      <c r="A82" s="79" t="s">
        <v>55</v>
      </c>
      <c r="B82" s="67">
        <v>3108111.3555699498</v>
      </c>
      <c r="C82" s="66">
        <v>5127134.7616998302</v>
      </c>
      <c r="D82" s="98">
        <f>IFERROR(((B82/C82)-1)*100,IF(B82+C82&lt;&gt;0,100,0))</f>
        <v>-39.379175698914167</v>
      </c>
      <c r="E82" s="66">
        <v>80109261.713978499</v>
      </c>
      <c r="F82" s="66">
        <v>115272596.31086101</v>
      </c>
      <c r="G82" s="98">
        <f>IFERROR(((E82/F82)-1)*100,IF(E82+F82&lt;&gt;0,100,0))</f>
        <v>-30.504504732465556</v>
      </c>
    </row>
    <row r="83" spans="1:7" s="32" customFormat="1" x14ac:dyDescent="0.2">
      <c r="A83" s="79" t="s">
        <v>94</v>
      </c>
      <c r="B83" s="98">
        <f>IFERROR(B81/B80/1000,)</f>
        <v>97.489417187499981</v>
      </c>
      <c r="C83" s="98">
        <f>IFERROR(C81/C80/1000,)</f>
        <v>99.96632477570094</v>
      </c>
      <c r="D83" s="98">
        <f>IFERROR(((B83/C83)-1)*100,IF(B83+C83&lt;&gt;0,100,0))</f>
        <v>-2.4777419733680417</v>
      </c>
      <c r="E83" s="98">
        <f>IFERROR(E81/E80/1000,)</f>
        <v>83.627864468124997</v>
      </c>
      <c r="F83" s="98">
        <f>IFERROR(F81/F80/1000,)</f>
        <v>83.503035744444446</v>
      </c>
      <c r="G83" s="98">
        <f>IFERROR(((E83/F83)-1)*100,IF(E83+F83&lt;&gt;0,100,0))</f>
        <v>0.14949004256872289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10067</v>
      </c>
      <c r="C86" s="64">
        <f>C68+C74+C80</f>
        <v>7519</v>
      </c>
      <c r="D86" s="98">
        <f>IFERROR(((B86/C86)-1)*100,IF(B86+C86&lt;&gt;0,100,0))</f>
        <v>33.887485037903971</v>
      </c>
      <c r="E86" s="64">
        <f>E68+E74+E80</f>
        <v>174944</v>
      </c>
      <c r="F86" s="64">
        <f>F68+F74+F80</f>
        <v>187332</v>
      </c>
      <c r="G86" s="98">
        <f>IFERROR(((E86/F86)-1)*100,IF(E86+F86&lt;&gt;0,100,0))</f>
        <v>-6.612858454508574</v>
      </c>
    </row>
    <row r="87" spans="1:7" s="62" customFormat="1" ht="12" x14ac:dyDescent="0.2">
      <c r="A87" s="79" t="s">
        <v>54</v>
      </c>
      <c r="B87" s="64">
        <f t="shared" ref="B87:C87" si="1">B69+B75+B81</f>
        <v>832110862.69900012</v>
      </c>
      <c r="C87" s="64">
        <f t="shared" si="1"/>
        <v>464199158.00299996</v>
      </c>
      <c r="D87" s="98">
        <f>IFERROR(((B87/C87)-1)*100,IF(B87+C87&lt;&gt;0,100,0))</f>
        <v>79.257296863434306</v>
      </c>
      <c r="E87" s="64">
        <f t="shared" ref="E87:F87" si="2">E69+E75+E81</f>
        <v>11880003065.140001</v>
      </c>
      <c r="F87" s="64">
        <f t="shared" si="2"/>
        <v>12892934514.601</v>
      </c>
      <c r="G87" s="98">
        <f>IFERROR(((E87/F87)-1)*100,IF(E87+F87&lt;&gt;0,100,0))</f>
        <v>-7.8564848701734524</v>
      </c>
    </row>
    <row r="88" spans="1:7" s="62" customFormat="1" ht="12" x14ac:dyDescent="0.2">
      <c r="A88" s="79" t="s">
        <v>55</v>
      </c>
      <c r="B88" s="64">
        <f t="shared" ref="B88:C88" si="3">B70+B76+B82</f>
        <v>787376491.21893001</v>
      </c>
      <c r="C88" s="64">
        <f t="shared" si="3"/>
        <v>412672991.95255989</v>
      </c>
      <c r="D88" s="98">
        <f>IFERROR(((B88/C88)-1)*100,IF(B88+C88&lt;&gt;0,100,0))</f>
        <v>90.799133108629832</v>
      </c>
      <c r="E88" s="64">
        <f t="shared" ref="E88:F88" si="4">E70+E76+E82</f>
        <v>11355888954.018068</v>
      </c>
      <c r="F88" s="64">
        <f t="shared" si="4"/>
        <v>12371582292.439981</v>
      </c>
      <c r="G88" s="98">
        <f>IFERROR(((E88/F88)-1)*100,IF(E88+F88&lt;&gt;0,100,0))</f>
        <v>-8.2098903310256599</v>
      </c>
    </row>
    <row r="89" spans="1:7" s="63" customFormat="1" x14ac:dyDescent="0.2">
      <c r="A89" s="79" t="s">
        <v>95</v>
      </c>
      <c r="B89" s="98">
        <f>IFERROR((B75/B87)*100,IF(B75+B87&lt;&gt;0,100,0))</f>
        <v>65.030263464754341</v>
      </c>
      <c r="C89" s="98">
        <f>IFERROR((C75/C87)*100,IF(C75+C87&lt;&gt;0,100,0))</f>
        <v>54.735680282806101</v>
      </c>
      <c r="D89" s="98">
        <f>IFERROR(((B89/C89)-1)*100,IF(B89+C89&lt;&gt;0,100,0))</f>
        <v>18.807810789522673</v>
      </c>
      <c r="E89" s="98">
        <f>IFERROR((E75/E87)*100,IF(E75+E87&lt;&gt;0,100,0))</f>
        <v>64.683667859587729</v>
      </c>
      <c r="F89" s="98">
        <f>IFERROR((F75/F87)*100,IF(F75+F87&lt;&gt;0,100,0))</f>
        <v>63.702650268825742</v>
      </c>
      <c r="G89" s="98">
        <f>IFERROR(((E89/F89)-1)*100,IF(E89+F89&lt;&gt;0,100,0))</f>
        <v>1.5399949399625967</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37400588.310999997</v>
      </c>
      <c r="C95" s="129">
        <v>29467560.824000001</v>
      </c>
      <c r="D95" s="65">
        <f>B95-C95</f>
        <v>7933027.486999996</v>
      </c>
      <c r="E95" s="129">
        <v>462893952.278</v>
      </c>
      <c r="F95" s="129">
        <v>550428779.29999995</v>
      </c>
      <c r="G95" s="80">
        <f>E95-F95</f>
        <v>-87534827.021999955</v>
      </c>
    </row>
    <row r="96" spans="1:7" s="16" customFormat="1" ht="13.5" x14ac:dyDescent="0.2">
      <c r="A96" s="79" t="s">
        <v>88</v>
      </c>
      <c r="B96" s="66">
        <v>29128992.673</v>
      </c>
      <c r="C96" s="129">
        <v>26993340.938000001</v>
      </c>
      <c r="D96" s="65">
        <f>B96-C96</f>
        <v>2135651.7349999994</v>
      </c>
      <c r="E96" s="129">
        <v>494881512.36299998</v>
      </c>
      <c r="F96" s="129">
        <v>616123776.96800005</v>
      </c>
      <c r="G96" s="80">
        <f>E96-F96</f>
        <v>-121242264.60500008</v>
      </c>
    </row>
    <row r="97" spans="1:7" s="28" customFormat="1" ht="12" x14ac:dyDescent="0.2">
      <c r="A97" s="81" t="s">
        <v>16</v>
      </c>
      <c r="B97" s="65">
        <f>B95-B96</f>
        <v>8271595.6379999965</v>
      </c>
      <c r="C97" s="65">
        <f>C95-C96</f>
        <v>2474219.8859999999</v>
      </c>
      <c r="D97" s="82"/>
      <c r="E97" s="65">
        <f>E95-E96</f>
        <v>-31987560.084999979</v>
      </c>
      <c r="F97" s="82">
        <f>F95-F96</f>
        <v>-65694997.668000102</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776.81405106320096</v>
      </c>
      <c r="C104" s="130">
        <v>662.598121857558</v>
      </c>
      <c r="D104" s="98">
        <f>IFERROR(((B104/C104)-1)*100,IF(B104+C104&lt;&gt;0,100,0))</f>
        <v>17.237587224884486</v>
      </c>
      <c r="E104" s="84"/>
      <c r="F104" s="131">
        <v>776.81405106320096</v>
      </c>
      <c r="G104" s="131">
        <v>765.89399217087703</v>
      </c>
    </row>
    <row r="105" spans="1:7" s="16" customFormat="1" ht="12" x14ac:dyDescent="0.2">
      <c r="A105" s="79" t="s">
        <v>50</v>
      </c>
      <c r="B105" s="131">
        <v>767.49253852710297</v>
      </c>
      <c r="C105" s="130">
        <v>654.70462631560395</v>
      </c>
      <c r="D105" s="98">
        <f>IFERROR(((B105/C105)-1)*100,IF(B105+C105&lt;&gt;0,100,0))</f>
        <v>17.227297269338226</v>
      </c>
      <c r="E105" s="84"/>
      <c r="F105" s="131">
        <v>767.49253852710297</v>
      </c>
      <c r="G105" s="131">
        <v>756.87511801142102</v>
      </c>
    </row>
    <row r="106" spans="1:7" s="16" customFormat="1" ht="12" x14ac:dyDescent="0.2">
      <c r="A106" s="79" t="s">
        <v>51</v>
      </c>
      <c r="B106" s="131">
        <v>815.11138785928097</v>
      </c>
      <c r="C106" s="130">
        <v>694.63041998754795</v>
      </c>
      <c r="D106" s="98">
        <f>IFERROR(((B106/C106)-1)*100,IF(B106+C106&lt;&gt;0,100,0))</f>
        <v>17.344614402849334</v>
      </c>
      <c r="E106" s="84"/>
      <c r="F106" s="131">
        <v>815.11138785928097</v>
      </c>
      <c r="G106" s="131">
        <v>802.24130728199202</v>
      </c>
    </row>
    <row r="107" spans="1:7" s="28" customFormat="1" ht="12" x14ac:dyDescent="0.2">
      <c r="A107" s="81" t="s">
        <v>52</v>
      </c>
      <c r="B107" s="85"/>
      <c r="C107" s="84"/>
      <c r="D107" s="86"/>
      <c r="E107" s="84"/>
      <c r="F107" s="71"/>
      <c r="G107" s="71"/>
    </row>
    <row r="108" spans="1:7" s="16" customFormat="1" ht="12" x14ac:dyDescent="0.2">
      <c r="A108" s="79" t="s">
        <v>56</v>
      </c>
      <c r="B108" s="131">
        <v>598.650047896297</v>
      </c>
      <c r="C108" s="130">
        <v>557.47829979094399</v>
      </c>
      <c r="D108" s="98">
        <f>IFERROR(((B108/C108)-1)*100,IF(B108+C108&lt;&gt;0,100,0))</f>
        <v>7.385354393308674</v>
      </c>
      <c r="E108" s="84"/>
      <c r="F108" s="131">
        <v>598.650047896297</v>
      </c>
      <c r="G108" s="131">
        <v>598.21676926234295</v>
      </c>
    </row>
    <row r="109" spans="1:7" s="16" customFormat="1" ht="12" x14ac:dyDescent="0.2">
      <c r="A109" s="79" t="s">
        <v>57</v>
      </c>
      <c r="B109" s="131">
        <v>787.58838432509799</v>
      </c>
      <c r="C109" s="130">
        <v>691.30008843993301</v>
      </c>
      <c r="D109" s="98">
        <f>IFERROR(((B109/C109)-1)*100,IF(B109+C109&lt;&gt;0,100,0))</f>
        <v>13.9285814504176</v>
      </c>
      <c r="E109" s="84"/>
      <c r="F109" s="131">
        <v>787.58838432509799</v>
      </c>
      <c r="G109" s="131">
        <v>783.84345299362894</v>
      </c>
    </row>
    <row r="110" spans="1:7" s="16" customFormat="1" ht="12" x14ac:dyDescent="0.2">
      <c r="A110" s="79" t="s">
        <v>59</v>
      </c>
      <c r="B110" s="131">
        <v>882.50947422205695</v>
      </c>
      <c r="C110" s="130">
        <v>744.51091804524697</v>
      </c>
      <c r="D110" s="98">
        <f>IFERROR(((B110/C110)-1)*100,IF(B110+C110&lt;&gt;0,100,0))</f>
        <v>18.535464401130941</v>
      </c>
      <c r="E110" s="84"/>
      <c r="F110" s="131">
        <v>882.50947422205695</v>
      </c>
      <c r="G110" s="131">
        <v>872.17360944459494</v>
      </c>
    </row>
    <row r="111" spans="1:7" s="16" customFormat="1" ht="12" x14ac:dyDescent="0.2">
      <c r="A111" s="79" t="s">
        <v>58</v>
      </c>
      <c r="B111" s="131">
        <v>817.37938403793601</v>
      </c>
      <c r="C111" s="130">
        <v>679.97145588380204</v>
      </c>
      <c r="D111" s="98">
        <f>IFERROR(((B111/C111)-1)*100,IF(B111+C111&lt;&gt;0,100,0))</f>
        <v>20.207896517587809</v>
      </c>
      <c r="E111" s="84"/>
      <c r="F111" s="131">
        <v>817.37938403793601</v>
      </c>
      <c r="G111" s="131">
        <v>799.344498042174</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11</v>
      </c>
      <c r="F119" s="78">
        <v>0</v>
      </c>
      <c r="G119" s="98">
        <f>IFERROR(((E119/F119)-1)*100,IF(E119+F119&lt;&gt;0,100,0))</f>
        <v>100</v>
      </c>
    </row>
    <row r="120" spans="1:7" s="16" customFormat="1" ht="12" x14ac:dyDescent="0.2">
      <c r="A120" s="79" t="s">
        <v>72</v>
      </c>
      <c r="B120" s="67">
        <v>740</v>
      </c>
      <c r="C120" s="66">
        <v>466</v>
      </c>
      <c r="D120" s="98">
        <f>IFERROR(((B120/C120)-1)*100,IF(B120+C120&lt;&gt;0,100,0))</f>
        <v>58.798283261802567</v>
      </c>
      <c r="E120" s="66">
        <v>4981</v>
      </c>
      <c r="F120" s="66">
        <v>6033</v>
      </c>
      <c r="G120" s="98">
        <f>IFERROR(((E120/F120)-1)*100,IF(E120+F120&lt;&gt;0,100,0))</f>
        <v>-17.437427482181334</v>
      </c>
    </row>
    <row r="121" spans="1:7" s="16" customFormat="1" ht="12" x14ac:dyDescent="0.2">
      <c r="A121" s="79" t="s">
        <v>74</v>
      </c>
      <c r="B121" s="67">
        <v>26</v>
      </c>
      <c r="C121" s="66">
        <v>20</v>
      </c>
      <c r="D121" s="98">
        <f>IFERROR(((B121/C121)-1)*100,IF(B121+C121&lt;&gt;0,100,0))</f>
        <v>30.000000000000004</v>
      </c>
      <c r="E121" s="66">
        <v>205</v>
      </c>
      <c r="F121" s="66">
        <v>164</v>
      </c>
      <c r="G121" s="98">
        <f>IFERROR(((E121/F121)-1)*100,IF(E121+F121&lt;&gt;0,100,0))</f>
        <v>25</v>
      </c>
    </row>
    <row r="122" spans="1:7" s="28" customFormat="1" ht="12" x14ac:dyDescent="0.2">
      <c r="A122" s="81" t="s">
        <v>34</v>
      </c>
      <c r="B122" s="82">
        <f>SUM(B119:B121)</f>
        <v>766</v>
      </c>
      <c r="C122" s="82">
        <f>SUM(C119:C121)</f>
        <v>486</v>
      </c>
      <c r="D122" s="98">
        <f>IFERROR(((B122/C122)-1)*100,IF(B122+C122&lt;&gt;0,100,0))</f>
        <v>57.613168724279838</v>
      </c>
      <c r="E122" s="82">
        <f>SUM(E119:E121)</f>
        <v>5197</v>
      </c>
      <c r="F122" s="82">
        <f>SUM(F119:F121)</f>
        <v>6197</v>
      </c>
      <c r="G122" s="98">
        <f>IFERROR(((E122/F122)-1)*100,IF(E122+F122&lt;&gt;0,100,0))</f>
        <v>-16.136840406648378</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103</v>
      </c>
      <c r="C125" s="66">
        <v>12</v>
      </c>
      <c r="D125" s="98">
        <f>IFERROR(((B125/C125)-1)*100,IF(B125+C125&lt;&gt;0,100,0))</f>
        <v>758.33333333333337</v>
      </c>
      <c r="E125" s="66">
        <v>535</v>
      </c>
      <c r="F125" s="66">
        <v>630</v>
      </c>
      <c r="G125" s="98">
        <f>IFERROR(((E125/F125)-1)*100,IF(E125+F125&lt;&gt;0,100,0))</f>
        <v>-15.079365079365081</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103</v>
      </c>
      <c r="C127" s="82">
        <f>SUM(C125:C126)</f>
        <v>12</v>
      </c>
      <c r="D127" s="98">
        <f>IFERROR(((B127/C127)-1)*100,IF(B127+C127&lt;&gt;0,100,0))</f>
        <v>758.33333333333337</v>
      </c>
      <c r="E127" s="82">
        <f>SUM(E125:E126)</f>
        <v>535</v>
      </c>
      <c r="F127" s="82">
        <f>SUM(F125:F126)</f>
        <v>630</v>
      </c>
      <c r="G127" s="98">
        <f>IFERROR(((E127/F127)-1)*100,IF(E127+F127&lt;&gt;0,100,0))</f>
        <v>-15.079365079365081</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80871</v>
      </c>
      <c r="F130" s="78">
        <v>0</v>
      </c>
      <c r="G130" s="98">
        <f>IFERROR(((E130/F130)-1)*100,IF(E130+F130&lt;&gt;0,100,0))</f>
        <v>100</v>
      </c>
    </row>
    <row r="131" spans="1:7" s="16" customFormat="1" ht="12" x14ac:dyDescent="0.2">
      <c r="A131" s="79" t="s">
        <v>72</v>
      </c>
      <c r="B131" s="67">
        <v>846370</v>
      </c>
      <c r="C131" s="66">
        <v>180902</v>
      </c>
      <c r="D131" s="98">
        <f>IFERROR(((B131/C131)-1)*100,IF(B131+C131&lt;&gt;0,100,0))</f>
        <v>367.86105184022284</v>
      </c>
      <c r="E131" s="66">
        <v>5680007</v>
      </c>
      <c r="F131" s="66">
        <v>5125206</v>
      </c>
      <c r="G131" s="98">
        <f>IFERROR(((E131/F131)-1)*100,IF(E131+F131&lt;&gt;0,100,0))</f>
        <v>10.824950255658017</v>
      </c>
    </row>
    <row r="132" spans="1:7" s="16" customFormat="1" ht="12" x14ac:dyDescent="0.2">
      <c r="A132" s="79" t="s">
        <v>74</v>
      </c>
      <c r="B132" s="67">
        <v>826</v>
      </c>
      <c r="C132" s="66">
        <v>1907</v>
      </c>
      <c r="D132" s="98">
        <f>IFERROR(((B132/C132)-1)*100,IF(B132+C132&lt;&gt;0,100,0))</f>
        <v>-56.685894074462503</v>
      </c>
      <c r="E132" s="66">
        <v>9664</v>
      </c>
      <c r="F132" s="66">
        <v>11737</v>
      </c>
      <c r="G132" s="98">
        <f>IFERROR(((E132/F132)-1)*100,IF(E132+F132&lt;&gt;0,100,0))</f>
        <v>-17.662094231916157</v>
      </c>
    </row>
    <row r="133" spans="1:7" s="16" customFormat="1" ht="12" x14ac:dyDescent="0.2">
      <c r="A133" s="81" t="s">
        <v>34</v>
      </c>
      <c r="B133" s="82">
        <f>SUM(B130:B132)</f>
        <v>847196</v>
      </c>
      <c r="C133" s="82">
        <f>SUM(C130:C132)</f>
        <v>182809</v>
      </c>
      <c r="D133" s="98">
        <f>IFERROR(((B133/C133)-1)*100,IF(B133+C133&lt;&gt;0,100,0))</f>
        <v>363.43232554195907</v>
      </c>
      <c r="E133" s="82">
        <f>SUM(E130:E132)</f>
        <v>5770542</v>
      </c>
      <c r="F133" s="82">
        <f>SUM(F130:F132)</f>
        <v>5136943</v>
      </c>
      <c r="G133" s="98">
        <f>IFERROR(((E133/F133)-1)*100,IF(E133+F133&lt;&gt;0,100,0))</f>
        <v>12.334164502117307</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94263</v>
      </c>
      <c r="C136" s="66">
        <v>3250</v>
      </c>
      <c r="D136" s="98">
        <f>IFERROR(((B136/C136)-1)*100,)</f>
        <v>2800.4</v>
      </c>
      <c r="E136" s="66">
        <v>257996</v>
      </c>
      <c r="F136" s="66">
        <v>342082</v>
      </c>
      <c r="G136" s="98">
        <f>IFERROR(((E136/F136)-1)*100,)</f>
        <v>-24.58065609999942</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94263</v>
      </c>
      <c r="C138" s="82">
        <f>SUM(C136:C137)</f>
        <v>3250</v>
      </c>
      <c r="D138" s="98">
        <f>IFERROR(((B138/C138)-1)*100,)</f>
        <v>2800.4</v>
      </c>
      <c r="E138" s="82">
        <f>SUM(E136:E137)</f>
        <v>257996</v>
      </c>
      <c r="F138" s="82">
        <f>SUM(F136:F137)</f>
        <v>342082</v>
      </c>
      <c r="G138" s="98">
        <f>IFERROR(((E138/F138)-1)*100,)</f>
        <v>-24.58065609999942</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1932016.6625000001</v>
      </c>
      <c r="F141" s="78">
        <v>0</v>
      </c>
      <c r="G141" s="98">
        <f>IFERROR(((E141/F141)-1)*100,IF(E141+F141&lt;&gt;0,100,0))</f>
        <v>100</v>
      </c>
    </row>
    <row r="142" spans="1:7" s="32" customFormat="1" x14ac:dyDescent="0.2">
      <c r="A142" s="79" t="s">
        <v>72</v>
      </c>
      <c r="B142" s="67">
        <v>78967099.580430001</v>
      </c>
      <c r="C142" s="66">
        <v>14744379.406880001</v>
      </c>
      <c r="D142" s="98">
        <f>IFERROR(((B142/C142)-1)*100,IF(B142+C142&lt;&gt;0,100,0))</f>
        <v>435.57425105042051</v>
      </c>
      <c r="E142" s="66">
        <v>533253956.80489999</v>
      </c>
      <c r="F142" s="66">
        <v>478567706.66574001</v>
      </c>
      <c r="G142" s="98">
        <f>IFERROR(((E142/F142)-1)*100,IF(E142+F142&lt;&gt;0,100,0))</f>
        <v>11.427066510644469</v>
      </c>
    </row>
    <row r="143" spans="1:7" s="32" customFormat="1" x14ac:dyDescent="0.2">
      <c r="A143" s="79" t="s">
        <v>74</v>
      </c>
      <c r="B143" s="67">
        <v>4073688.93</v>
      </c>
      <c r="C143" s="66">
        <v>5368487.84</v>
      </c>
      <c r="D143" s="98">
        <f>IFERROR(((B143/C143)-1)*100,IF(B143+C143&lt;&gt;0,100,0))</f>
        <v>-24.118503172394256</v>
      </c>
      <c r="E143" s="66">
        <v>52060232.090000004</v>
      </c>
      <c r="F143" s="66">
        <v>58403779.469999999</v>
      </c>
      <c r="G143" s="98">
        <f>IFERROR(((E143/F143)-1)*100,IF(E143+F143&lt;&gt;0,100,0))</f>
        <v>-10.861535738895899</v>
      </c>
    </row>
    <row r="144" spans="1:7" s="16" customFormat="1" ht="12" x14ac:dyDescent="0.2">
      <c r="A144" s="81" t="s">
        <v>34</v>
      </c>
      <c r="B144" s="82">
        <f>SUM(B141:B143)</f>
        <v>83040788.510430008</v>
      </c>
      <c r="C144" s="82">
        <f>SUM(C141:C143)</f>
        <v>20112867.246880002</v>
      </c>
      <c r="D144" s="98">
        <f>IFERROR(((B144/C144)-1)*100,IF(B144+C144&lt;&gt;0,100,0))</f>
        <v>312.87394527655755</v>
      </c>
      <c r="E144" s="82">
        <f>SUM(E141:E143)</f>
        <v>587246205.55739999</v>
      </c>
      <c r="F144" s="82">
        <f>SUM(F141:F143)</f>
        <v>536971486.13574004</v>
      </c>
      <c r="G144" s="98">
        <f>IFERROR(((E144/F144)-1)*100,IF(E144+F144&lt;&gt;0,100,0))</f>
        <v>9.3626422854324645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113989.10167</v>
      </c>
      <c r="C147" s="66">
        <v>4278.625</v>
      </c>
      <c r="D147" s="98">
        <f>IFERROR(((B147/C147)-1)*100,IF(B147+C147&lt;&gt;0,100,0))</f>
        <v>2564.1526581553658</v>
      </c>
      <c r="E147" s="66">
        <v>467080.70682999998</v>
      </c>
      <c r="F147" s="66">
        <v>547515.03521</v>
      </c>
      <c r="G147" s="98">
        <f>IFERROR(((E147/F147)-1)*100,IF(E147+F147&lt;&gt;0,100,0))</f>
        <v>-14.690798098201874</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113989.10167</v>
      </c>
      <c r="C149" s="82">
        <f>SUM(C147:C148)</f>
        <v>4278.625</v>
      </c>
      <c r="D149" s="98">
        <f>IFERROR(((B149/C149)-1)*100,IF(B149+C149&lt;&gt;0,100,0))</f>
        <v>2564.1526581553658</v>
      </c>
      <c r="E149" s="82">
        <f>SUM(E147:E148)</f>
        <v>467080.70682999998</v>
      </c>
      <c r="F149" s="82">
        <f>SUM(F147:F148)</f>
        <v>547515.03521</v>
      </c>
      <c r="G149" s="98">
        <f>IFERROR(((E149/F149)-1)*100,IF(E149+F149&lt;&gt;0,100,0))</f>
        <v>-14.690798098201874</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1014701</v>
      </c>
      <c r="C153" s="66">
        <v>1349483</v>
      </c>
      <c r="D153" s="98">
        <f>IFERROR(((B153/C153)-1)*100,IF(B153+C153&lt;&gt;0,100,0))</f>
        <v>-24.808167275912329</v>
      </c>
      <c r="E153" s="78"/>
      <c r="F153" s="78"/>
      <c r="G153" s="65"/>
    </row>
    <row r="154" spans="1:7" s="16" customFormat="1" ht="12" x14ac:dyDescent="0.2">
      <c r="A154" s="79" t="s">
        <v>74</v>
      </c>
      <c r="B154" s="67">
        <v>1719</v>
      </c>
      <c r="C154" s="66">
        <v>2405</v>
      </c>
      <c r="D154" s="98">
        <f>IFERROR(((B154/C154)-1)*100,IF(B154+C154&lt;&gt;0,100,0))</f>
        <v>-28.523908523908524</v>
      </c>
      <c r="E154" s="78"/>
      <c r="F154" s="78"/>
      <c r="G154" s="65"/>
    </row>
    <row r="155" spans="1:7" s="28" customFormat="1" ht="12" x14ac:dyDescent="0.2">
      <c r="A155" s="81" t="s">
        <v>34</v>
      </c>
      <c r="B155" s="82">
        <f>SUM(B152:B154)</f>
        <v>1046891</v>
      </c>
      <c r="C155" s="82">
        <f>SUM(C152:C154)</f>
        <v>1351888</v>
      </c>
      <c r="D155" s="98">
        <f>IFERROR(((B155/C155)-1)*100,IF(B155+C155&lt;&gt;0,100,0))</f>
        <v>-22.560818647698621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97506</v>
      </c>
      <c r="C158" s="66">
        <v>432117</v>
      </c>
      <c r="D158" s="98">
        <f>IFERROR(((B158/C158)-1)*100,IF(B158+C158&lt;&gt;0,100,0))</f>
        <v>-77.435277945556408</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97506</v>
      </c>
      <c r="C160" s="82">
        <f>SUM(C158:C159)</f>
        <v>432117</v>
      </c>
      <c r="D160" s="98">
        <f>IFERROR(((B160/C160)-1)*100,IF(B160+C160&lt;&gt;0,100,0))</f>
        <v>-77.435277945556408</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11624</v>
      </c>
      <c r="C168" s="113">
        <v>4432</v>
      </c>
      <c r="D168" s="111">
        <f>IFERROR(((B168/C168)-1)*100,IF(B168+C168&lt;&gt;0,100,0))</f>
        <v>162.27436823104694</v>
      </c>
      <c r="E168" s="113">
        <v>157239</v>
      </c>
      <c r="F168" s="113">
        <v>174633</v>
      </c>
      <c r="G168" s="111">
        <f>IFERROR(((E168/F168)-1)*100,IF(E168+F168&lt;&gt;0,100,0))</f>
        <v>-9.9603167786157307</v>
      </c>
    </row>
    <row r="169" spans="1:7" x14ac:dyDescent="0.2">
      <c r="A169" s="101" t="s">
        <v>32</v>
      </c>
      <c r="B169" s="112">
        <v>108056</v>
      </c>
      <c r="C169" s="113">
        <v>38709</v>
      </c>
      <c r="D169" s="111">
        <f t="shared" ref="D169:D171" si="5">IFERROR(((B169/C169)-1)*100,IF(B169+C169&lt;&gt;0,100,0))</f>
        <v>179.14955178382291</v>
      </c>
      <c r="E169" s="113">
        <v>1082687</v>
      </c>
      <c r="F169" s="113">
        <v>1012095</v>
      </c>
      <c r="G169" s="111">
        <f>IFERROR(((E169/F169)-1)*100,IF(E169+F169&lt;&gt;0,100,0))</f>
        <v>6.9748393184434265</v>
      </c>
    </row>
    <row r="170" spans="1:7" x14ac:dyDescent="0.2">
      <c r="A170" s="101" t="s">
        <v>92</v>
      </c>
      <c r="B170" s="112">
        <v>38351938</v>
      </c>
      <c r="C170" s="113">
        <v>10560762</v>
      </c>
      <c r="D170" s="111">
        <f t="shared" si="5"/>
        <v>263.15502612406186</v>
      </c>
      <c r="E170" s="113">
        <v>351529869</v>
      </c>
      <c r="F170" s="113">
        <v>263816824</v>
      </c>
      <c r="G170" s="111">
        <f>IFERROR(((E170/F170)-1)*100,IF(E170+F170&lt;&gt;0,100,0))</f>
        <v>33.247707128791745</v>
      </c>
    </row>
    <row r="171" spans="1:7" x14ac:dyDescent="0.2">
      <c r="A171" s="101" t="s">
        <v>93</v>
      </c>
      <c r="B171" s="112">
        <v>125557</v>
      </c>
      <c r="C171" s="113">
        <v>134386</v>
      </c>
      <c r="D171" s="111">
        <f t="shared" si="5"/>
        <v>-6.5698807911538371</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1001</v>
      </c>
      <c r="C174" s="113">
        <v>406</v>
      </c>
      <c r="D174" s="111">
        <f t="shared" ref="D174:D177" si="6">IFERROR(((B174/C174)-1)*100,IF(B174+C174&lt;&gt;0,100,0))</f>
        <v>146.55172413793105</v>
      </c>
      <c r="E174" s="113">
        <v>7250</v>
      </c>
      <c r="F174" s="113">
        <v>8405</v>
      </c>
      <c r="G174" s="111">
        <f t="shared" ref="G174" si="7">IFERROR(((E174/F174)-1)*100,IF(E174+F174&lt;&gt;0,100,0))</f>
        <v>-13.741820345032718</v>
      </c>
    </row>
    <row r="175" spans="1:7" x14ac:dyDescent="0.2">
      <c r="A175" s="101" t="s">
        <v>32</v>
      </c>
      <c r="B175" s="112">
        <v>16075</v>
      </c>
      <c r="C175" s="113">
        <v>3593</v>
      </c>
      <c r="D175" s="111">
        <f t="shared" si="6"/>
        <v>347.39771778458118</v>
      </c>
      <c r="E175" s="113">
        <v>97163</v>
      </c>
      <c r="F175" s="113">
        <v>89591</v>
      </c>
      <c r="G175" s="111">
        <f t="shared" ref="G175" si="8">IFERROR(((E175/F175)-1)*100,IF(E175+F175&lt;&gt;0,100,0))</f>
        <v>8.4517418044223191</v>
      </c>
    </row>
    <row r="176" spans="1:7" x14ac:dyDescent="0.2">
      <c r="A176" s="101" t="s">
        <v>92</v>
      </c>
      <c r="B176" s="112">
        <v>547381</v>
      </c>
      <c r="C176" s="113">
        <v>23446</v>
      </c>
      <c r="D176" s="111">
        <f t="shared" si="6"/>
        <v>2234.6455685404758</v>
      </c>
      <c r="E176" s="113">
        <v>1894607</v>
      </c>
      <c r="F176" s="113">
        <v>747019</v>
      </c>
      <c r="G176" s="111">
        <f t="shared" ref="G176" si="9">IFERROR(((E176/F176)-1)*100,IF(E176+F176&lt;&gt;0,100,0))</f>
        <v>153.62233089118214</v>
      </c>
    </row>
    <row r="177" spans="1:7" x14ac:dyDescent="0.2">
      <c r="A177" s="101" t="s">
        <v>93</v>
      </c>
      <c r="B177" s="112">
        <v>49390</v>
      </c>
      <c r="C177" s="113">
        <v>39832</v>
      </c>
      <c r="D177" s="111">
        <f t="shared" si="6"/>
        <v>23.99578228559951</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2021-05-10T06:20:39Z</dcterms:modified>
</cp:coreProperties>
</file>