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<sst xmlns="http://schemas.openxmlformats.org/spreadsheetml/2006/main" count="265" uniqueCount="100">
  <si>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</si>
  <si>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</si>
  <si>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</si>
  <si>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</si>
  <si>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</si>
  <si>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</si>
  <si>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</si>
  <si>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</si>
  <si>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</si>
  <si>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</si>
  <si>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</si>
  <si>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</si>
  <si>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</si>
  <si>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</si>
  <si>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</si>
  <si>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</si>
  <si>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</si>
  <si>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</si>
  <si>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</si>
  <si>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</si>
  <si>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</si>
  <si>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</si>
  <si>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</si>
  <si>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</si>
  <si>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</si>
  <si>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</si>
  <si>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</si>
  <si>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</si>
  <si>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</si>
  <si>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</si>
  <si>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</si>
  <si>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</si>
  <si>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</si>
  <si>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</si>
  <si>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</si>
  <si>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</si>
  <si>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</si>
  <si>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</si>
  <si>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</si>
  <si>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</si>
  <si>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</si>
  <si>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</si>
  <si>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</si>
  <si>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</si>
  <si>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</si>
  <si>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</si>
  <si>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</si>
  <si>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</si>
  <si>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</si>
  <si>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</si>
  <si>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</si>
  <si>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</si>
  <si>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</si>
  <si>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</si>
  <si>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</si>
  <si>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</si>
  <si>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</si>
  <si>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</si>
  <si>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</si>
  <si>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</si>
  <si>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</si>
  <si>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</si>
  <si>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</si>
  <si>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</si>
  <si>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</si>
  <si>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</si>
  <si>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</si>
  <si>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</si>
  <si>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</si>
  <si>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</si>
  <si>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</si>
  <si>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</si>
  <si>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</si>
  <si>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</si>
  <si>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</si>
  <si>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</si>
  <si>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</si>
  <si>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</si>
  <si>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</si>
  <si>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</si>
  <si>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</si>
  <si>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</si>
  <si>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</si>
  <si>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</si>
  <si>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</si>
  <si>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</si>
  <si>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</si>
  <si>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</si>
  <si>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</si>
  <si>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</si>
  <si>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</si>
  <si>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</si>
  <si>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</si>
  <si>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</si>
  <si>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</si>
  <si>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</si>
  <si>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</si>
  <si>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21 May 2021</t>
  </si>
  <si>
    <t>21.05.2021</t>
  </si>
  <si>
    <t>15.05.2020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</si>
</sst>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1504871</v>
      </c>
      <c r="C11" s="67">
        <v>1686349</v>
      </c>
      <c r="D11" s="98">
        <f>IFERROR(((B11/C11)-1)*100,IF(B11+C11&lt;&gt;0,100,0))</f>
        <v>-10.761592054788183</v>
      </c>
      <c r="E11" s="67">
        <v>31432039</v>
      </c>
      <c r="F11" s="67">
        <v>37858398</v>
      </c>
      <c r="G11" s="98">
        <f>IFERROR(((E11/F11)-1)*100,IF(E11+F11&lt;&gt;0,100,0))</f>
        <v>-16.97472513232071</v>
      </c>
    </row>
    <row r="12" spans="1:7" s="16" customFormat="1" ht="12" x14ac:dyDescent="0.2">
      <c r="A12" s="64" t="s">
        <v>9</v>
      </c>
      <c r="B12" s="67">
        <v>2405535.6170000001</v>
      </c>
      <c r="C12" s="67">
        <v>2192565.9440000001</v>
      </c>
      <c r="D12" s="98">
        <f>IFERROR(((B12/C12)-1)*100,IF(B12+C12&lt;&gt;0,100,0))</f>
        <v>9.7132619241302898</v>
      </c>
      <c r="E12" s="67">
        <v>51307360.642999999</v>
      </c>
      <c r="F12" s="67">
        <v>42535981.645999998</v>
      </c>
      <c r="G12" s="98">
        <f>IFERROR(((E12/F12)-1)*100,IF(E12+F12&lt;&gt;0,100,0))</f>
        <v>20.621080453717113</v>
      </c>
    </row>
    <row r="13" spans="1:7" s="16" customFormat="1" ht="12" x14ac:dyDescent="0.2">
      <c r="A13" s="64" t="s">
        <v>10</v>
      </c>
      <c r="B13" s="67">
        <v>103903616.79213201</v>
      </c>
      <c r="C13" s="67">
        <v>105209136.79628199</v>
      </c>
      <c r="D13" s="98">
        <f>IFERROR(((B13/C13)-1)*100,IF(B13+C13&lt;&gt;0,100,0))</f>
        <v>-1.2408808245218172</v>
      </c>
      <c r="E13" s="67">
        <v>2184200739.4520001</v>
      </c>
      <c r="F13" s="67">
        <v>2235739035.43643</v>
      </c>
      <c r="G13" s="98">
        <f>IFERROR(((E13/F13)-1)*100,IF(E13+F13&lt;&gt;0,100,0))</f>
        <v>-2.3052017774681466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304</v>
      </c>
      <c r="C16" s="67">
        <v>246</v>
      </c>
      <c r="D16" s="98">
        <f>IFERROR(((B16/C16)-1)*100,IF(B16+C16&lt;&gt;0,100,0))</f>
        <v>23.577235772357731</v>
      </c>
      <c r="E16" s="67">
        <v>6586</v>
      </c>
      <c r="F16" s="67">
        <v>5887</v>
      </c>
      <c r="G16" s="98">
        <f>IFERROR(((E16/F16)-1)*100,IF(E16+F16&lt;&gt;0,100,0))</f>
        <v>11.873619840326132</v>
      </c>
    </row>
    <row r="17" spans="1:7" s="16" customFormat="1" ht="12" x14ac:dyDescent="0.2">
      <c r="A17" s="64" t="s">
        <v>9</v>
      </c>
      <c r="B17" s="67">
        <v>244938.61600000001</v>
      </c>
      <c r="C17" s="67">
        <v>148246.924</v>
      </c>
      <c r="D17" s="98">
        <f>IFERROR(((B17/C17)-1)*100,IF(B17+C17&lt;&gt;0,100,0))</f>
        <v>65.223405242458867</v>
      </c>
      <c r="E17" s="67">
        <v>4806437.7929999996</v>
      </c>
      <c r="F17" s="67">
        <v>3927319.03</v>
      </c>
      <c r="G17" s="98">
        <f>IFERROR(((E17/F17)-1)*100,IF(E17+F17&lt;&gt;0,100,0))</f>
        <v>22.384704585611416</v>
      </c>
    </row>
    <row r="18" spans="1:7" s="16" customFormat="1" ht="12" x14ac:dyDescent="0.2">
      <c r="A18" s="64" t="s">
        <v>10</v>
      </c>
      <c r="B18" s="67">
        <v>8461096.1156070791</v>
      </c>
      <c r="C18" s="67">
        <v>4314987.3754724404</v>
      </c>
      <c r="D18" s="98">
        <f>IFERROR(((B18/C18)-1)*100,IF(B18+C18&lt;&gt;0,100,0))</f>
        <v>96.086231067609759</v>
      </c>
      <c r="E18" s="67">
        <v>161991619.40970799</v>
      </c>
      <c r="F18" s="67">
        <v>120914273.539782</v>
      </c>
      <c r="G18" s="98">
        <f>IFERROR(((E18/F18)-1)*100,IF(E18+F18&lt;&gt;0,100,0))</f>
        <v>33.972288520933901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19459165.702909999</v>
      </c>
      <c r="C24" s="66">
        <v>16925924.72783</v>
      </c>
      <c r="D24" s="65">
        <f>B24-C24</f>
        <v>2533240.9750799984</v>
      </c>
      <c r="E24" s="67">
        <v>417953738.27077001</v>
      </c>
      <c r="F24" s="67">
        <v>360554625.23532999</v>
      </c>
      <c r="G24" s="65">
        <f>E24-F24</f>
        <v>57399113.035440028</v>
      </c>
    </row>
    <row r="25" spans="1:7" s="16" customFormat="1" ht="12" x14ac:dyDescent="0.2">
      <c r="A25" s="68" t="s">
        <v>15</v>
      </c>
      <c r="B25" s="66">
        <v>17017156.2234</v>
      </c>
      <c r="C25" s="66">
        <v>18434888.878369998</v>
      </c>
      <c r="D25" s="65">
        <f>B25-C25</f>
        <v>-1417732.6549699977</v>
      </c>
      <c r="E25" s="67">
        <v>429923928.69120002</v>
      </c>
      <c r="F25" s="67">
        <v>389995178.95317</v>
      </c>
      <c r="G25" s="65">
        <f>E25-F25</f>
        <v>39928749.738030016</v>
      </c>
    </row>
    <row r="26" spans="1:7" s="28" customFormat="1" ht="12" x14ac:dyDescent="0.2">
      <c r="A26" s="69" t="s">
        <v>16</v>
      </c>
      <c r="B26" s="70">
        <f>B24-B25</f>
        <v>2442009.4795099981</v>
      </c>
      <c r="C26" s="70">
        <f>C24-C25</f>
        <v>-1508964.150539998</v>
      </c>
      <c r="D26" s="70"/>
      <c r="E26" s="70">
        <f>E24-E25</f>
        <v>-11970190.420430005</v>
      </c>
      <c r="F26" s="70">
        <f>F24-F25</f>
        <v>-29440553.717840016</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66238.929820610007</v>
      </c>
      <c r="C33" s="126">
        <v>49628.724028539997</v>
      </c>
      <c r="D33" s="98">
        <f t="shared" ref="D33:D42" si="0">IFERROR(((B33/C33)-1)*100,IF(B33+C33&lt;&gt;0,100,0))</f>
        <v>33.468935817326219</v>
      </c>
      <c r="E33" s="64"/>
      <c r="F33" s="126">
        <v>67989.77</v>
      </c>
      <c r="G33" s="126">
        <v>65722.69</v>
      </c>
    </row>
    <row r="34" spans="1:7" s="16" customFormat="1" ht="12" x14ac:dyDescent="0.2">
      <c r="A34" s="64" t="s">
        <v>23</v>
      </c>
      <c r="B34" s="126">
        <v>72467.23044349</v>
      </c>
      <c r="C34" s="126">
        <v>50658.119067929998</v>
      </c>
      <c r="D34" s="98">
        <f t="shared" si="0"/>
        <v>43.051561678227877</v>
      </c>
      <c r="E34" s="64"/>
      <c r="F34" s="126">
        <v>73397.72</v>
      </c>
      <c r="G34" s="126">
        <v>71918.05</v>
      </c>
    </row>
    <row r="35" spans="1:7" s="16" customFormat="1" ht="12" x14ac:dyDescent="0.2">
      <c r="A35" s="64" t="s">
        <v>24</v>
      </c>
      <c r="B35" s="126">
        <v>56113.15848482</v>
      </c>
      <c r="C35" s="126">
        <v>31532.11889509</v>
      </c>
      <c r="D35" s="98">
        <f t="shared" si="0"/>
        <v>77.955559128497455</v>
      </c>
      <c r="E35" s="64"/>
      <c r="F35" s="126">
        <v>56751.59</v>
      </c>
      <c r="G35" s="126">
        <v>55948.45</v>
      </c>
    </row>
    <row r="36" spans="1:7" s="16" customFormat="1" ht="12" x14ac:dyDescent="0.2">
      <c r="A36" s="64" t="s">
        <v>25</v>
      </c>
      <c r="B36" s="126">
        <v>60210.001046149999</v>
      </c>
      <c r="C36" s="126">
        <v>45948.35555208</v>
      </c>
      <c r="D36" s="98">
        <f t="shared" si="0"/>
        <v>31.038424167117775</v>
      </c>
      <c r="E36" s="64"/>
      <c r="F36" s="126">
        <v>61956.22</v>
      </c>
      <c r="G36" s="126">
        <v>59641.82</v>
      </c>
    </row>
    <row r="37" spans="1:7" s="16" customFormat="1" ht="12" x14ac:dyDescent="0.2">
      <c r="A37" s="64" t="s">
        <v>79</v>
      </c>
      <c r="B37" s="126">
        <v>67118.43314583</v>
      </c>
      <c r="C37" s="126">
        <v>45082.04769503</v>
      </c>
      <c r="D37" s="98">
        <f t="shared" si="0"/>
        <v>48.880622282002875</v>
      </c>
      <c r="E37" s="64"/>
      <c r="F37" s="126">
        <v>72372.89</v>
      </c>
      <c r="G37" s="126">
        <v>66949.759999999995</v>
      </c>
    </row>
    <row r="38" spans="1:7" s="16" customFormat="1" ht="12" x14ac:dyDescent="0.2">
      <c r="A38" s="64" t="s">
        <v>26</v>
      </c>
      <c r="B38" s="126">
        <v>84155.276824710003</v>
      </c>
      <c r="C38" s="126">
        <v>71596.37993019</v>
      </c>
      <c r="D38" s="98">
        <f t="shared" si="0"/>
        <v>17.541245670193859</v>
      </c>
      <c r="E38" s="64"/>
      <c r="F38" s="126">
        <v>84615.21</v>
      </c>
      <c r="G38" s="126">
        <v>82536.25</v>
      </c>
    </row>
    <row r="39" spans="1:7" s="16" customFormat="1" ht="12" x14ac:dyDescent="0.2">
      <c r="A39" s="64" t="s">
        <v>27</v>
      </c>
      <c r="B39" s="126">
        <v>12839.396229800001</v>
      </c>
      <c r="C39" s="126">
        <v>8965.1376479099999</v>
      </c>
      <c r="D39" s="98">
        <f t="shared" si="0"/>
        <v>43.214713862125564</v>
      </c>
      <c r="E39" s="64"/>
      <c r="F39" s="126">
        <v>12953.7</v>
      </c>
      <c r="G39" s="126">
        <v>12528.22</v>
      </c>
    </row>
    <row r="40" spans="1:7" s="16" customFormat="1" ht="12" x14ac:dyDescent="0.2">
      <c r="A40" s="64" t="s">
        <v>28</v>
      </c>
      <c r="B40" s="126">
        <v>81306.700893920002</v>
      </c>
      <c r="C40" s="126">
        <v>66394.670655869995</v>
      </c>
      <c r="D40" s="98">
        <f t="shared" si="0"/>
        <v>22.459679505514085</v>
      </c>
      <c r="E40" s="64"/>
      <c r="F40" s="126">
        <v>81814.210000000006</v>
      </c>
      <c r="G40" s="126">
        <v>79592.210000000006</v>
      </c>
    </row>
    <row r="41" spans="1:7" s="16" customFormat="1" ht="12" x14ac:dyDescent="0.2">
      <c r="A41" s="64" t="s">
        <v>29</v>
      </c>
      <c r="B41" s="72"/>
      <c r="C41" s="126">
        <v>4850.6064441899998</v>
      </c>
      <c r="D41" s="98">
        <f t="shared" si="0"/>
        <v>-100</v>
      </c>
      <c r="E41" s="64"/>
      <c r="F41" s="72"/>
      <c r="G41" s="72"/>
    </row>
    <row r="42" spans="1:7" s="16" customFormat="1" ht="12" x14ac:dyDescent="0.2">
      <c r="A42" s="64" t="s">
        <v>78</v>
      </c>
      <c r="B42" s="126">
        <v>1191.17936945</v>
      </c>
      <c r="C42" s="126">
        <v>797.42852766999999</v>
      </c>
      <c r="D42" s="98">
        <f t="shared" si="0"/>
        <v>49.377571546192023</v>
      </c>
      <c r="E42" s="64"/>
      <c r="F42" s="126">
        <v>1215.42</v>
      </c>
      <c r="G42" s="126">
        <v>1145.75</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18825.4929025893</v>
      </c>
      <c r="D48" s="72"/>
      <c r="E48" s="127">
        <v>15888.3343296168</v>
      </c>
      <c r="F48" s="72"/>
      <c r="G48" s="98">
        <f>IFERROR(((C48/E48)-1)*100,IF(C48+E48&lt;&gt;0,100,0))</f>
        <v>18.486258609862325</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5125</v>
      </c>
      <c r="D54" s="75"/>
      <c r="E54" s="128">
        <v>941185</v>
      </c>
      <c r="F54" s="128">
        <v>109775618.01000001</v>
      </c>
      <c r="G54" s="128">
        <v>10172498.184</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5584</v>
      </c>
      <c r="C68" s="66">
        <v>7182</v>
      </c>
      <c r="D68" s="98">
        <f>IFERROR(((B68/C68)-1)*100,IF(B68+C68&lt;&gt;0,100,0))</f>
        <v>-22.250069618490677</v>
      </c>
      <c r="E68" s="66">
        <v>133629</v>
      </c>
      <c r="F68" s="66">
        <v>140129</v>
      </c>
      <c r="G68" s="98">
        <f>IFERROR(((E68/F68)-1)*100,IF(E68+F68&lt;&gt;0,100,0))</f>
        <v>-4.6385830199316302</v>
      </c>
    </row>
    <row r="69" spans="1:7" s="16" customFormat="1" ht="12" x14ac:dyDescent="0.2">
      <c r="A69" s="79" t="s">
        <v>54</v>
      </c>
      <c r="B69" s="67">
        <v>152800613.34799999</v>
      </c>
      <c r="C69" s="66">
        <v>228708839.97400001</v>
      </c>
      <c r="D69" s="98">
        <f>IFERROR(((B69/C69)-1)*100,IF(B69+C69&lt;&gt;0,100,0))</f>
        <v>-33.189896216792228</v>
      </c>
      <c r="E69" s="66">
        <v>4280063899.369</v>
      </c>
      <c r="F69" s="66">
        <v>4875629625.9090004</v>
      </c>
      <c r="G69" s="98">
        <f>IFERROR(((E69/F69)-1)*100,IF(E69+F69&lt;&gt;0,100,0))</f>
        <v>-12.215155215547458</v>
      </c>
    </row>
    <row r="70" spans="1:7" s="62" customFormat="1" ht="12" x14ac:dyDescent="0.2">
      <c r="A70" s="79" t="s">
        <v>55</v>
      </c>
      <c r="B70" s="67">
        <v>148579213.62368</v>
      </c>
      <c r="C70" s="66">
        <v>218475919.44341001</v>
      </c>
      <c r="D70" s="98">
        <f>IFERROR(((B70/C70)-1)*100,IF(B70+C70&lt;&gt;0,100,0))</f>
        <v>-31.992864933489741</v>
      </c>
      <c r="E70" s="66">
        <v>4196865103.8961</v>
      </c>
      <c r="F70" s="66">
        <v>4677841803.0743599</v>
      </c>
      <c r="G70" s="98">
        <f>IFERROR(((E70/F70)-1)*100,IF(E70+F70&lt;&gt;0,100,0))</f>
        <v>-10.282021483970528</v>
      </c>
    </row>
    <row r="71" spans="1:7" s="16" customFormat="1" ht="12" x14ac:dyDescent="0.2">
      <c r="A71" s="79" t="s">
        <v>94</v>
      </c>
      <c r="B71" s="98">
        <f>IFERROR(B69/B68/1000,)</f>
        <v>27.364006688395413</v>
      </c>
      <c r="C71" s="98">
        <f>IFERROR(C69/C68/1000,)</f>
        <v>31.844728484266223</v>
      </c>
      <c r="D71" s="98">
        <f>IFERROR(((B71/C71)-1)*100,IF(B71+C71&lt;&gt;0,100,0))</f>
        <v>-14.070529124104903</v>
      </c>
      <c r="E71" s="98">
        <f>IFERROR(E69/E68/1000,)</f>
        <v>32.029453931175119</v>
      </c>
      <c r="F71" s="98">
        <f>IFERROR(F69/F68/1000,)</f>
        <v>34.793865837257101</v>
      </c>
      <c r="G71" s="98">
        <f>IFERROR(((E71/F71)-1)*100,IF(E71+F71&lt;&gt;0,100,0))</f>
        <v>-7.9451128512482256</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2977</v>
      </c>
      <c r="C74" s="66">
        <v>2658</v>
      </c>
      <c r="D74" s="98">
        <f>IFERROR(((B74/C74)-1)*100,IF(B74+C74&lt;&gt;0,100,0))</f>
        <v>12.00150489089542</v>
      </c>
      <c r="E74" s="66">
        <v>56637</v>
      </c>
      <c r="F74" s="66">
        <v>65263</v>
      </c>
      <c r="G74" s="98">
        <f>IFERROR(((E74/F74)-1)*100,IF(E74+F74&lt;&gt;0,100,0))</f>
        <v>-13.217290041830744</v>
      </c>
    </row>
    <row r="75" spans="1:7" s="16" customFormat="1" ht="12" x14ac:dyDescent="0.2">
      <c r="A75" s="79" t="s">
        <v>54</v>
      </c>
      <c r="B75" s="67">
        <v>458910408.75300002</v>
      </c>
      <c r="C75" s="66">
        <v>294719492</v>
      </c>
      <c r="D75" s="98">
        <f>IFERROR(((B75/C75)-1)*100,IF(B75+C75&lt;&gt;0,100,0))</f>
        <v>55.710911972188114</v>
      </c>
      <c r="E75" s="66">
        <v>8691911913.1529999</v>
      </c>
      <c r="F75" s="66">
        <v>8900430261.2549992</v>
      </c>
      <c r="G75" s="98">
        <f>IFERROR(((E75/F75)-1)*100,IF(E75+F75&lt;&gt;0,100,0))</f>
        <v>-2.342789527936795</v>
      </c>
    </row>
    <row r="76" spans="1:7" s="16" customFormat="1" ht="12" x14ac:dyDescent="0.2">
      <c r="A76" s="79" t="s">
        <v>55</v>
      </c>
      <c r="B76" s="67">
        <v>441957665.52982002</v>
      </c>
      <c r="C76" s="66">
        <v>280490166.10183001</v>
      </c>
      <c r="D76" s="98">
        <f>IFERROR(((B76/C76)-1)*100,IF(B76+C76&lt;&gt;0,100,0))</f>
        <v>57.566189101036215</v>
      </c>
      <c r="E76" s="66">
        <v>8393840681.7460604</v>
      </c>
      <c r="F76" s="66">
        <v>8772793502.2412796</v>
      </c>
      <c r="G76" s="98">
        <f>IFERROR(((E76/F76)-1)*100,IF(E76+F76&lt;&gt;0,100,0))</f>
        <v>-4.3196368454176408</v>
      </c>
    </row>
    <row r="77" spans="1:7" s="16" customFormat="1" ht="12" x14ac:dyDescent="0.2">
      <c r="A77" s="79" t="s">
        <v>94</v>
      </c>
      <c r="B77" s="98">
        <f>IFERROR(B75/B74/1000,)</f>
        <v>154.15196800571044</v>
      </c>
      <c r="C77" s="98">
        <f>IFERROR(C75/C74/1000,)</f>
        <v>110.88017005267118</v>
      </c>
      <c r="D77" s="98">
        <f>IFERROR(((B77/C77)-1)*100,IF(B77+C77&lt;&gt;0,100,0))</f>
        <v>39.025731952326502</v>
      </c>
      <c r="E77" s="98">
        <f>IFERROR(E75/E74/1000,)</f>
        <v>153.46702532183909</v>
      </c>
      <c r="F77" s="98">
        <f>IFERROR(F75/F74/1000,)</f>
        <v>136.37789040122274</v>
      </c>
      <c r="G77" s="98">
        <f>IFERROR(((E77/F77)-1)*100,IF(E77+F77&lt;&gt;0,100,0))</f>
        <v>12.530722443601562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90</v>
      </c>
      <c r="C80" s="66">
        <v>289</v>
      </c>
      <c r="D80" s="98">
        <f>IFERROR(((B80/C80)-1)*100,IF(B80+C80&lt;&gt;0,100,0))</f>
        <v>-68.858131487889267</v>
      </c>
      <c r="E80" s="66">
        <v>3432</v>
      </c>
      <c r="F80" s="66">
        <v>5044</v>
      </c>
      <c r="G80" s="98">
        <f>IFERROR(((E80/F80)-1)*100,IF(E80+F80&lt;&gt;0,100,0))</f>
        <v>-31.958762886597935</v>
      </c>
    </row>
    <row r="81" spans="1:7" s="16" customFormat="1" ht="12" x14ac:dyDescent="0.2">
      <c r="A81" s="79" t="s">
        <v>54</v>
      </c>
      <c r="B81" s="67">
        <v>5336924.1569999997</v>
      </c>
      <c r="C81" s="66">
        <v>15935199.577</v>
      </c>
      <c r="D81" s="98">
        <f>IFERROR(((B81/C81)-1)*100,IF(B81+C81&lt;&gt;0,100,0))</f>
        <v>-66.508582894041538</v>
      </c>
      <c r="E81" s="66">
        <v>292949178.083</v>
      </c>
      <c r="F81" s="66">
        <v>418103672.69199997</v>
      </c>
      <c r="G81" s="98">
        <f>IFERROR(((E81/F81)-1)*100,IF(E81+F81&lt;&gt;0,100,0))</f>
        <v>-29.933842437494253</v>
      </c>
    </row>
    <row r="82" spans="1:7" s="16" customFormat="1" ht="12" x14ac:dyDescent="0.2">
      <c r="A82" s="79" t="s">
        <v>55</v>
      </c>
      <c r="B82" s="67">
        <v>2697841.5822299798</v>
      </c>
      <c r="C82" s="66">
        <v>5078373.8260599403</v>
      </c>
      <c r="D82" s="98">
        <f>IFERROR(((B82/C82)-1)*100,IF(B82+C82&lt;&gt;0,100,0))</f>
        <v>-46.875876518072282</v>
      </c>
      <c r="E82" s="66">
        <v>89240137.572209001</v>
      </c>
      <c r="F82" s="66">
        <v>122277587.09912699</v>
      </c>
      <c r="G82" s="98">
        <f>IFERROR(((E82/F82)-1)*100,IF(E82+F82&lt;&gt;0,100,0))</f>
        <v>-27.018401581751416</v>
      </c>
    </row>
    <row r="83" spans="1:7" s="32" customFormat="1" x14ac:dyDescent="0.2">
      <c r="A83" s="79" t="s">
        <v>94</v>
      </c>
      <c r="B83" s="98">
        <f>IFERROR(B81/B80/1000,)</f>
        <v>59.299157299999997</v>
      </c>
      <c r="C83" s="98">
        <f>IFERROR(C81/C80/1000,)</f>
        <v>55.13909888235294</v>
      </c>
      <c r="D83" s="98">
        <f>IFERROR(((B83/C83)-1)*100,IF(B83+C83&lt;&gt;0,100,0))</f>
        <v>7.5446615957999841</v>
      </c>
      <c r="E83" s="98">
        <f>IFERROR(E81/E80/1000,)</f>
        <v>85.358152122086253</v>
      </c>
      <c r="F83" s="98">
        <f>IFERROR(F81/F80/1000,)</f>
        <v>82.891291176050743</v>
      </c>
      <c r="G83" s="98">
        <f>IFERROR(((E83/F83)-1)*100,IF(E83+F83&lt;&gt;0,100,0))</f>
        <v>2.9760194479251156</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8651</v>
      </c>
      <c r="C86" s="64">
        <f>C68+C74+C80</f>
        <v>10129</v>
      </c>
      <c r="D86" s="98">
        <f>IFERROR(((B86/C86)-1)*100,IF(B86+C86&lt;&gt;0,100,0))</f>
        <v>-14.591766215815971</v>
      </c>
      <c r="E86" s="64">
        <f>E68+E74+E80</f>
        <v>193698</v>
      </c>
      <c r="F86" s="64">
        <f>F68+F74+F80</f>
        <v>210436</v>
      </c>
      <c r="G86" s="98">
        <f>IFERROR(((E86/F86)-1)*100,IF(E86+F86&lt;&gt;0,100,0))</f>
        <v>-7.9539622498051692</v>
      </c>
    </row>
    <row r="87" spans="1:7" s="62" customFormat="1" ht="12" x14ac:dyDescent="0.2">
      <c r="A87" s="79" t="s">
        <v>54</v>
      </c>
      <c r="B87" s="64">
        <f t="shared" ref="B87:C87" si="1">B69+B75+B81</f>
        <v>617047946.25800002</v>
      </c>
      <c r="C87" s="64">
        <f t="shared" si="1"/>
        <v>539363531.551</v>
      </c>
      <c r="D87" s="98">
        <f>IFERROR(((B87/C87)-1)*100,IF(B87+C87&lt;&gt;0,100,0))</f>
        <v>14.402978726353609</v>
      </c>
      <c r="E87" s="64">
        <f t="shared" ref="E87:F87" si="2">E69+E75+E81</f>
        <v>13264924990.605</v>
      </c>
      <c r="F87" s="64">
        <f t="shared" si="2"/>
        <v>14194163559.855999</v>
      </c>
      <c r="G87" s="98">
        <f>IFERROR(((E87/F87)-1)*100,IF(E87+F87&lt;&gt;0,100,0))</f>
        <v>-6.5466243596000062</v>
      </c>
    </row>
    <row r="88" spans="1:7" s="62" customFormat="1" ht="12" x14ac:dyDescent="0.2">
      <c r="A88" s="79" t="s">
        <v>55</v>
      </c>
      <c r="B88" s="64">
        <f t="shared" ref="B88:C88" si="3">B70+B76+B82</f>
        <v>593234720.73573005</v>
      </c>
      <c r="C88" s="64">
        <f t="shared" si="3"/>
        <v>504044459.37129998</v>
      </c>
      <c r="D88" s="98">
        <f>IFERROR(((B88/C88)-1)*100,IF(B88+C88&lt;&gt;0,100,0))</f>
        <v>17.694919506838346</v>
      </c>
      <c r="E88" s="64">
        <f t="shared" ref="E88:F88" si="4">E70+E76+E82</f>
        <v>12679945923.214369</v>
      </c>
      <c r="F88" s="64">
        <f t="shared" si="4"/>
        <v>13572912892.414766</v>
      </c>
      <c r="G88" s="98">
        <f>IFERROR(((E88/F88)-1)*100,IF(E88+F88&lt;&gt;0,100,0))</f>
        <v>-6.579037059166815</v>
      </c>
    </row>
    <row r="89" spans="1:7" s="63" customFormat="1" x14ac:dyDescent="0.2">
      <c r="A89" s="79" t="s">
        <v>95</v>
      </c>
      <c r="B89" s="98">
        <f>IFERROR((B75/B87)*100,IF(B75+B87&lt;&gt;0,100,0))</f>
        <v>74.371920615893345</v>
      </c>
      <c r="C89" s="98">
        <f>IFERROR((C75/C87)*100,IF(C75+C87&lt;&gt;0,100,0))</f>
        <v>54.642087341815873</v>
      </c>
      <c r="D89" s="98">
        <f>IFERROR(((B89/C89)-1)*100,IF(B89+C89&lt;&gt;0,100,0))</f>
        <v>36.107393099126448</v>
      </c>
      <c r="E89" s="98">
        <f>IFERROR((E75/E87)*100,IF(E75+E87&lt;&gt;0,100,0))</f>
        <v>65.525526298182029</v>
      </c>
      <c r="F89" s="98">
        <f>IFERROR((F75/F87)*100,IF(F75+F87&lt;&gt;0,100,0))</f>
        <v>62.704859104394416</v>
      </c>
      <c r="G89" s="98">
        <f>IFERROR(((E89/F89)-1)*100,IF(E89+F89&lt;&gt;0,100,0))</f>
        <v>4.4983231508288979</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16295872.173</v>
      </c>
      <c r="C95" s="129">
        <v>25608622.055</v>
      </c>
      <c r="D95" s="65">
        <f>B95-C95</f>
        <v>-9312749.8819999993</v>
      </c>
      <c r="E95" s="129">
        <v>504082249.25800002</v>
      </c>
      <c r="F95" s="129">
        <v>611257548.60099995</v>
      </c>
      <c r="G95" s="80">
        <f>E95-F95</f>
        <v>-107175299.34299994</v>
      </c>
    </row>
    <row r="96" spans="1:7" s="16" customFormat="1" ht="13.5" x14ac:dyDescent="0.2">
      <c r="A96" s="79" t="s">
        <v>88</v>
      </c>
      <c r="B96" s="66">
        <v>15501150.125</v>
      </c>
      <c r="C96" s="129">
        <v>27756105.309999999</v>
      </c>
      <c r="D96" s="65">
        <f>B96-C96</f>
        <v>-12254955.184999999</v>
      </c>
      <c r="E96" s="129">
        <v>536553622.736</v>
      </c>
      <c r="F96" s="129">
        <v>683040890.39699996</v>
      </c>
      <c r="G96" s="80">
        <f>E96-F96</f>
        <v>-146487267.66099995</v>
      </c>
    </row>
    <row r="97" spans="1:7" s="28" customFormat="1" ht="12" x14ac:dyDescent="0.2">
      <c r="A97" s="81" t="s">
        <v>16</v>
      </c>
      <c r="B97" s="65">
        <f>B95-B96</f>
        <v>794722.04800000042</v>
      </c>
      <c r="C97" s="65">
        <f>C95-C96</f>
        <v>-2147483.254999999</v>
      </c>
      <c r="D97" s="82"/>
      <c r="E97" s="65">
        <f>E95-E96</f>
        <v>-32471373.477999985</v>
      </c>
      <c r="F97" s="82">
        <f>F95-F96</f>
        <v>-71783341.796000004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781.76443439220395</v>
      </c>
      <c r="C104" s="130">
        <v>682.08333982523595</v>
      </c>
      <c r="D104" s="98">
        <f>IFERROR(((B104/C104)-1)*100,IF(B104+C104&lt;&gt;0,100,0))</f>
        <v>14.614210426618591</v>
      </c>
      <c r="E104" s="84"/>
      <c r="F104" s="131">
        <v>781.76443439220395</v>
      </c>
      <c r="G104" s="131">
        <v>774.834998670809</v>
      </c>
    </row>
    <row r="105" spans="1:7" s="16" customFormat="1" ht="12" x14ac:dyDescent="0.2">
      <c r="A105" s="79" t="s">
        <v>50</v>
      </c>
      <c r="B105" s="131">
        <v>772.24030044226902</v>
      </c>
      <c r="C105" s="130">
        <v>674.64637406393001</v>
      </c>
      <c r="D105" s="98">
        <f>IFERROR(((B105/C105)-1)*100,IF(B105+C105&lt;&gt;0,100,0))</f>
        <v>14.46593802771865</v>
      </c>
      <c r="E105" s="84"/>
      <c r="F105" s="131">
        <v>772.24030044226902</v>
      </c>
      <c r="G105" s="131">
        <v>765.41041244725102</v>
      </c>
    </row>
    <row r="106" spans="1:7" s="16" customFormat="1" ht="12" x14ac:dyDescent="0.2">
      <c r="A106" s="79" t="s">
        <v>51</v>
      </c>
      <c r="B106" s="131">
        <v>821.50432403427305</v>
      </c>
      <c r="C106" s="130">
        <v>710.90052230066203</v>
      </c>
      <c r="D106" s="98">
        <f>IFERROR(((B106/C106)-1)*100,IF(B106+C106&lt;&gt;0,100,0))</f>
        <v>15.558267052001584</v>
      </c>
      <c r="E106" s="84"/>
      <c r="F106" s="131">
        <v>821.50432403427305</v>
      </c>
      <c r="G106" s="131">
        <v>814.09598790724203</v>
      </c>
    </row>
    <row r="107" spans="1:7" s="28" customFormat="1" ht="12" x14ac:dyDescent="0.2">
      <c r="A107" s="81" t="s">
        <v>52</v>
      </c>
      <c r="B107" s="85"/>
      <c r="C107" s="84"/>
      <c r="D107" s="86"/>
      <c r="E107" s="84"/>
      <c r="F107" s="71"/>
      <c r="G107" s="71"/>
    </row>
    <row r="108" spans="1:7" s="16" customFormat="1" ht="12" x14ac:dyDescent="0.2">
      <c r="A108" s="79" t="s">
        <v>56</v>
      </c>
      <c r="B108" s="131">
        <v>597.61902471254496</v>
      </c>
      <c r="C108" s="130">
        <v>566.279666718415</v>
      </c>
      <c r="D108" s="98">
        <f>IFERROR(((B108/C108)-1)*100,IF(B108+C108&lt;&gt;0,100,0))</f>
        <v>5.5342545099210882</v>
      </c>
      <c r="E108" s="84"/>
      <c r="F108" s="131">
        <v>597.89194303235104</v>
      </c>
      <c r="G108" s="131">
        <v>597.06005563602696</v>
      </c>
    </row>
    <row r="109" spans="1:7" s="16" customFormat="1" ht="12" x14ac:dyDescent="0.2">
      <c r="A109" s="79" t="s">
        <v>57</v>
      </c>
      <c r="B109" s="131">
        <v>787.753573795644</v>
      </c>
      <c r="C109" s="130">
        <v>714.20747697661295</v>
      </c>
      <c r="D109" s="98">
        <f>IFERROR(((B109/C109)-1)*100,IF(B109+C109&lt;&gt;0,100,0))</f>
        <v>10.297581471754791</v>
      </c>
      <c r="E109" s="84"/>
      <c r="F109" s="131">
        <v>787.753573795644</v>
      </c>
      <c r="G109" s="131">
        <v>783.52938418481006</v>
      </c>
    </row>
    <row r="110" spans="1:7" s="16" customFormat="1" ht="12" x14ac:dyDescent="0.2">
      <c r="A110" s="79" t="s">
        <v>59</v>
      </c>
      <c r="B110" s="131">
        <v>889.02629717675597</v>
      </c>
      <c r="C110" s="130">
        <v>775.80200194517101</v>
      </c>
      <c r="D110" s="98">
        <f>IFERROR(((B110/C110)-1)*100,IF(B110+C110&lt;&gt;0,100,0))</f>
        <v>14.59448350838195</v>
      </c>
      <c r="E110" s="84"/>
      <c r="F110" s="131">
        <v>889.02629717675597</v>
      </c>
      <c r="G110" s="131">
        <v>879.713995837011</v>
      </c>
    </row>
    <row r="111" spans="1:7" s="16" customFormat="1" ht="12" x14ac:dyDescent="0.2">
      <c r="A111" s="79" t="s">
        <v>58</v>
      </c>
      <c r="B111" s="131">
        <v>825.41715727103394</v>
      </c>
      <c r="C111" s="130">
        <v>696.870625252933</v>
      </c>
      <c r="D111" s="98">
        <f>IFERROR(((B111/C111)-1)*100,IF(B111+C111&lt;&gt;0,100,0))</f>
        <v>18.446254923063265</v>
      </c>
      <c r="E111" s="84"/>
      <c r="F111" s="131">
        <v>825.41715727103394</v>
      </c>
      <c r="G111" s="131">
        <v>816.24295458957204</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78">
        <v>0</v>
      </c>
      <c r="D119" s="98">
        <f>IFERROR(((B119/C119)-1)*100,IF(B119+C119&lt;&gt;0,100,0))</f>
        <v>0</v>
      </c>
      <c r="E119" s="66">
        <v>11</v>
      </c>
      <c r="F119" s="78">
        <v>0</v>
      </c>
      <c r="G119" s="98">
        <f>IFERROR(((E119/F119)-1)*100,IF(E119+F119&lt;&gt;0,100,0))</f>
        <v>100</v>
      </c>
    </row>
    <row r="120" spans="1:7" s="16" customFormat="1" ht="12" x14ac:dyDescent="0.2">
      <c r="A120" s="79" t="s">
        <v>72</v>
      </c>
      <c r="B120" s="67">
        <v>63</v>
      </c>
      <c r="C120" s="66">
        <v>173</v>
      </c>
      <c r="D120" s="98">
        <f>IFERROR(((B120/C120)-1)*100,IF(B120+C120&lt;&gt;0,100,0))</f>
        <v>-63.583815028901739</v>
      </c>
      <c r="E120" s="66">
        <v>5097</v>
      </c>
      <c r="F120" s="66">
        <v>7150</v>
      </c>
      <c r="G120" s="98">
        <f>IFERROR(((E120/F120)-1)*100,IF(E120+F120&lt;&gt;0,100,0))</f>
        <v>-28.713286713286713</v>
      </c>
    </row>
    <row r="121" spans="1:7" s="16" customFormat="1" ht="12" x14ac:dyDescent="0.2">
      <c r="A121" s="79" t="s">
        <v>74</v>
      </c>
      <c r="B121" s="67">
        <v>1</v>
      </c>
      <c r="C121" s="66">
        <v>13</v>
      </c>
      <c r="D121" s="98">
        <f>IFERROR(((B121/C121)-1)*100,IF(B121+C121&lt;&gt;0,100,0))</f>
        <v>-92.307692307692307</v>
      </c>
      <c r="E121" s="66">
        <v>208</v>
      </c>
      <c r="F121" s="66">
        <v>199</v>
      </c>
      <c r="G121" s="98">
        <f>IFERROR(((E121/F121)-1)*100,IF(E121+F121&lt;&gt;0,100,0))</f>
        <v>4.5226130653266416</v>
      </c>
    </row>
    <row r="122" spans="1:7" s="28" customFormat="1" ht="12" x14ac:dyDescent="0.2">
      <c r="A122" s="81" t="s">
        <v>34</v>
      </c>
      <c r="B122" s="82">
        <f>SUM(B119:B121)</f>
        <v>64</v>
      </c>
      <c r="C122" s="82">
        <f>SUM(C119:C121)</f>
        <v>186</v>
      </c>
      <c r="D122" s="98">
        <f>IFERROR(((B122/C122)-1)*100,IF(B122+C122&lt;&gt;0,100,0))</f>
        <v>-65.591397849462368</v>
      </c>
      <c r="E122" s="82">
        <f>SUM(E119:E121)</f>
        <v>5316</v>
      </c>
      <c r="F122" s="82">
        <f>SUM(F119:F121)</f>
        <v>7349</v>
      </c>
      <c r="G122" s="98">
        <f>IFERROR(((E122/F122)-1)*100,IF(E122+F122&lt;&gt;0,100,0))</f>
        <v>-27.663627704449588</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7</v>
      </c>
      <c r="D125" s="98">
        <f>IFERROR(((B125/C125)-1)*100,IF(B125+C125&lt;&gt;0,100,0))</f>
        <v>-100</v>
      </c>
      <c r="E125" s="66">
        <v>564</v>
      </c>
      <c r="F125" s="66">
        <v>702</v>
      </c>
      <c r="G125" s="98">
        <f>IFERROR(((E125/F125)-1)*100,IF(E125+F125&lt;&gt;0,100,0))</f>
        <v>-19.658119658119656</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7</v>
      </c>
      <c r="D127" s="98">
        <f>IFERROR(((B127/C127)-1)*100,IF(B127+C127&lt;&gt;0,100,0))</f>
        <v>-100</v>
      </c>
      <c r="E127" s="82">
        <f>SUM(E125:E126)</f>
        <v>564</v>
      </c>
      <c r="F127" s="82">
        <f>SUM(F125:F126)</f>
        <v>702</v>
      </c>
      <c r="G127" s="98">
        <f>IFERROR(((E127/F127)-1)*100,IF(E127+F127&lt;&gt;0,100,0))</f>
        <v>-19.658119658119656</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78">
        <v>0</v>
      </c>
      <c r="D130" s="98">
        <f>IFERROR(((B130/C130)-1)*100,IF(B130+C130&lt;&gt;0,100,0))</f>
        <v>0</v>
      </c>
      <c r="E130" s="66">
        <v>80871</v>
      </c>
      <c r="F130" s="78">
        <v>0</v>
      </c>
      <c r="G130" s="98">
        <f>IFERROR(((E130/F130)-1)*100,IF(E130+F130&lt;&gt;0,100,0))</f>
        <v>100</v>
      </c>
    </row>
    <row r="131" spans="1:7" s="16" customFormat="1" ht="12" x14ac:dyDescent="0.2">
      <c r="A131" s="79" t="s">
        <v>72</v>
      </c>
      <c r="B131" s="67">
        <v>27092</v>
      </c>
      <c r="C131" s="66">
        <v>77792</v>
      </c>
      <c r="D131" s="98">
        <f>IFERROR(((B131/C131)-1)*100,IF(B131+C131&lt;&gt;0,100,0))</f>
        <v>-65.173796791443849</v>
      </c>
      <c r="E131" s="66">
        <v>5717404</v>
      </c>
      <c r="F131" s="66">
        <v>6164308</v>
      </c>
      <c r="G131" s="98">
        <f>IFERROR(((E131/F131)-1)*100,IF(E131+F131&lt;&gt;0,100,0))</f>
        <v>-7.2498648672324588</v>
      </c>
    </row>
    <row r="132" spans="1:7" s="16" customFormat="1" ht="12" x14ac:dyDescent="0.2">
      <c r="A132" s="79" t="s">
        <v>74</v>
      </c>
      <c r="B132" s="67">
        <v>1</v>
      </c>
      <c r="C132" s="66">
        <v>533</v>
      </c>
      <c r="D132" s="98">
        <f>IFERROR(((B132/C132)-1)*100,IF(B132+C132&lt;&gt;0,100,0))</f>
        <v>-99.812382739211998</v>
      </c>
      <c r="E132" s="66">
        <v>9669</v>
      </c>
      <c r="F132" s="66">
        <v>12958</v>
      </c>
      <c r="G132" s="98">
        <f>IFERROR(((E132/F132)-1)*100,IF(E132+F132&lt;&gt;0,100,0))</f>
        <v>-25.382003395585741</v>
      </c>
    </row>
    <row r="133" spans="1:7" s="16" customFormat="1" ht="12" x14ac:dyDescent="0.2">
      <c r="A133" s="81" t="s">
        <v>34</v>
      </c>
      <c r="B133" s="82">
        <f>SUM(B130:B132)</f>
        <v>27093</v>
      </c>
      <c r="C133" s="82">
        <f>SUM(C130:C132)</f>
        <v>78325</v>
      </c>
      <c r="D133" s="98">
        <f>IFERROR(((B133/C133)-1)*100,IF(B133+C133&lt;&gt;0,100,0))</f>
        <v>-65.409511650175546</v>
      </c>
      <c r="E133" s="82">
        <f>SUM(E130:E132)</f>
        <v>5807944</v>
      </c>
      <c r="F133" s="82">
        <f>SUM(F130:F132)</f>
        <v>6177266</v>
      </c>
      <c r="G133" s="98">
        <f>IFERROR(((E133/F133)-1)*100,IF(E133+F133&lt;&gt;0,100,0))</f>
        <v>-5.9787291011913712</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10000</v>
      </c>
      <c r="D136" s="98">
        <f>IFERROR(((B136/C136)-1)*100,)</f>
        <v>-100</v>
      </c>
      <c r="E136" s="66">
        <v>275996</v>
      </c>
      <c r="F136" s="66">
        <v>387384</v>
      </c>
      <c r="G136" s="98">
        <f>IFERROR(((E136/F136)-1)*100,)</f>
        <v>-28.753897941061069</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10000</v>
      </c>
      <c r="D138" s="98">
        <f>IFERROR(((B138/C138)-1)*100,)</f>
        <v>-100</v>
      </c>
      <c r="E138" s="82">
        <f>SUM(E136:E137)</f>
        <v>275996</v>
      </c>
      <c r="F138" s="82">
        <f>SUM(F136:F137)</f>
        <v>387384</v>
      </c>
      <c r="G138" s="98">
        <f>IFERROR(((E138/F138)-1)*100,)</f>
        <v>-28.753897941061069</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78">
        <v>0</v>
      </c>
      <c r="D141" s="98">
        <f>IFERROR(((B141/C141)-1)*100,IF(B141+C141&lt;&gt;0,100,0))</f>
        <v>0</v>
      </c>
      <c r="E141" s="66">
        <v>1932016.6625000001</v>
      </c>
      <c r="F141" s="78">
        <v>0</v>
      </c>
      <c r="G141" s="98">
        <f>IFERROR(((E141/F141)-1)*100,IF(E141+F141&lt;&gt;0,100,0))</f>
        <v>100</v>
      </c>
    </row>
    <row r="142" spans="1:7" s="32" customFormat="1" x14ac:dyDescent="0.2">
      <c r="A142" s="79" t="s">
        <v>72</v>
      </c>
      <c r="B142" s="67">
        <v>2495231.4737399998</v>
      </c>
      <c r="C142" s="66">
        <v>7096905.4342</v>
      </c>
      <c r="D142" s="98">
        <f>IFERROR(((B142/C142)-1)*100,IF(B142+C142&lt;&gt;0,100,0))</f>
        <v>-64.840570346119094</v>
      </c>
      <c r="E142" s="66">
        <v>536726012.21912003</v>
      </c>
      <c r="F142" s="66">
        <v>574102612.15033996</v>
      </c>
      <c r="G142" s="98">
        <f>IFERROR(((E142/F142)-1)*100,IF(E142+F142&lt;&gt;0,100,0))</f>
        <v>-6.5104389250596473</v>
      </c>
    </row>
    <row r="143" spans="1:7" s="32" customFormat="1" x14ac:dyDescent="0.2">
      <c r="A143" s="79" t="s">
        <v>74</v>
      </c>
      <c r="B143" s="67">
        <v>7734.87</v>
      </c>
      <c r="C143" s="66">
        <v>1423985.04</v>
      </c>
      <c r="D143" s="98">
        <f>IFERROR(((B143/C143)-1)*100,IF(B143+C143&lt;&gt;0,100,0))</f>
        <v>-99.45681522047451</v>
      </c>
      <c r="E143" s="66">
        <v>52089352.020000003</v>
      </c>
      <c r="F143" s="66">
        <v>63769677.009999998</v>
      </c>
      <c r="G143" s="98">
        <f>IFERROR(((E143/F143)-1)*100,IF(E143+F143&lt;&gt;0,100,0))</f>
        <v>-18.316424886656325</v>
      </c>
    </row>
    <row r="144" spans="1:7" s="16" customFormat="1" ht="12" x14ac:dyDescent="0.2">
      <c r="A144" s="81" t="s">
        <v>34</v>
      </c>
      <c r="B144" s="82">
        <f>SUM(B141:B143)</f>
        <v>2502966.3437399999</v>
      </c>
      <c r="C144" s="82">
        <f>SUM(C141:C143)</f>
        <v>8520890.4741999991</v>
      </c>
      <c r="D144" s="98">
        <f>IFERROR(((B144/C144)-1)*100,IF(B144+C144&lt;&gt;0,100,0))</f>
        <v>-70.625530848934005</v>
      </c>
      <c r="E144" s="82">
        <f>SUM(E141:E143)</f>
        <v>590747380.90162003</v>
      </c>
      <c r="F144" s="82">
        <f>SUM(F141:F143)</f>
        <v>637872289.16033995</v>
      </c>
      <c r="G144" s="98">
        <f>IFERROR(((E144/F144)-1)*100,IF(E144+F144&lt;&gt;0,100,0))</f>
        <v>-7.3878281059602919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15110</v>
      </c>
      <c r="D147" s="98">
        <f>IFERROR(((B147/C147)-1)*100,IF(B147+C147&lt;&gt;0,100,0))</f>
        <v>-100</v>
      </c>
      <c r="E147" s="66">
        <v>506610.10683</v>
      </c>
      <c r="F147" s="66">
        <v>624194.00581999996</v>
      </c>
      <c r="G147" s="98">
        <f>IFERROR(((E147/F147)-1)*100,IF(E147+F147&lt;&gt;0,100,0))</f>
        <v>-18.837716782545943</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15110</v>
      </c>
      <c r="D149" s="98">
        <f>IFERROR(((B149/C149)-1)*100,IF(B149+C149&lt;&gt;0,100,0))</f>
        <v>-100</v>
      </c>
      <c r="E149" s="82">
        <f>SUM(E147:E148)</f>
        <v>506610.10683</v>
      </c>
      <c r="F149" s="82">
        <f>SUM(F147:F148)</f>
        <v>624194.00581999996</v>
      </c>
      <c r="G149" s="98">
        <f>IFERROR(((E149/F149)-1)*100,IF(E149+F149&lt;&gt;0,100,0))</f>
        <v>-18.837716782545943</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78">
        <v>0</v>
      </c>
      <c r="D152" s="98">
        <f>IFERROR(((B152/C152)-1)*100,IF(B152+C152&lt;&gt;0,100,0))</f>
        <v>100</v>
      </c>
      <c r="E152" s="78"/>
      <c r="F152" s="78"/>
      <c r="G152" s="65"/>
    </row>
    <row r="153" spans="1:7" s="16" customFormat="1" ht="12" x14ac:dyDescent="0.2">
      <c r="A153" s="79" t="s">
        <v>72</v>
      </c>
      <c r="B153" s="67">
        <v>1000530</v>
      </c>
      <c r="C153" s="66">
        <v>928523</v>
      </c>
      <c r="D153" s="98">
        <f>IFERROR(((B153/C153)-1)*100,IF(B153+C153&lt;&gt;0,100,0))</f>
        <v>7.7550044533091889</v>
      </c>
      <c r="E153" s="78"/>
      <c r="F153" s="78"/>
      <c r="G153" s="65"/>
    </row>
    <row r="154" spans="1:7" s="16" customFormat="1" ht="12" x14ac:dyDescent="0.2">
      <c r="A154" s="79" t="s">
        <v>74</v>
      </c>
      <c r="B154" s="67">
        <v>1717</v>
      </c>
      <c r="C154" s="66">
        <v>2404</v>
      </c>
      <c r="D154" s="98">
        <f>IFERROR(((B154/C154)-1)*100,IF(B154+C154&lt;&gt;0,100,0))</f>
        <v>-28.577371048252907</v>
      </c>
      <c r="E154" s="78"/>
      <c r="F154" s="78"/>
      <c r="G154" s="65"/>
    </row>
    <row r="155" spans="1:7" s="28" customFormat="1" ht="12" x14ac:dyDescent="0.2">
      <c r="A155" s="81" t="s">
        <v>34</v>
      </c>
      <c r="B155" s="82">
        <f>SUM(B152:B154)</f>
        <v>1032718</v>
      </c>
      <c r="C155" s="82">
        <f>SUM(C152:C154)</f>
        <v>930927</v>
      </c>
      <c r="D155" s="98">
        <f>IFERROR(((B155/C155)-1)*100,IF(B155+C155&lt;&gt;0,100,0))</f>
        <v>10.934369719645032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108556</v>
      </c>
      <c r="C158" s="66">
        <v>275091</v>
      </c>
      <c r="D158" s="98">
        <f>IFERROR(((B158/C158)-1)*100,IF(B158+C158&lt;&gt;0,100,0))</f>
        <v>-60.53814919426663</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108556</v>
      </c>
      <c r="C160" s="82">
        <f>SUM(C158:C159)</f>
        <v>275091</v>
      </c>
      <c r="D160" s="98">
        <f>IFERROR(((B160/C160)-1)*100,IF(B160+C160&lt;&gt;0,100,0))</f>
        <v>-60.53814919426663</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8234</v>
      </c>
      <c r="C168" s="113">
        <v>5928</v>
      </c>
      <c r="D168" s="111">
        <f>IFERROR(((B168/C168)-1)*100,IF(B168+C168&lt;&gt;0,100,0))</f>
        <v>38.900134952766543</v>
      </c>
      <c r="E168" s="113">
        <v>174362</v>
      </c>
      <c r="F168" s="113">
        <v>187613</v>
      </c>
      <c r="G168" s="111">
        <f>IFERROR(((E168/F168)-1)*100,IF(E168+F168&lt;&gt;0,100,0))</f>
        <v>-7.0629433994445989</v>
      </c>
    </row>
    <row r="169" spans="1:7" x14ac:dyDescent="0.2">
      <c r="A169" s="101" t="s">
        <v>32</v>
      </c>
      <c r="B169" s="112">
        <v>66933</v>
      </c>
      <c r="C169" s="113">
        <v>49609</v>
      </c>
      <c r="D169" s="111">
        <f t="shared" ref="D169:D171" si="5">IFERROR(((B169/C169)-1)*100,IF(B169+C169&lt;&gt;0,100,0))</f>
        <v>34.921082868027973</v>
      </c>
      <c r="E169" s="113">
        <v>1220975</v>
      </c>
      <c r="F169" s="113">
        <v>1122093</v>
      </c>
      <c r="G169" s="111">
        <f>IFERROR(((E169/F169)-1)*100,IF(E169+F169&lt;&gt;0,100,0))</f>
        <v>8.8122820479229489</v>
      </c>
    </row>
    <row r="170" spans="1:7" x14ac:dyDescent="0.2">
      <c r="A170" s="101" t="s">
        <v>92</v>
      </c>
      <c r="B170" s="112">
        <v>22724300</v>
      </c>
      <c r="C170" s="113">
        <v>13559648</v>
      </c>
      <c r="D170" s="111">
        <f t="shared" si="5"/>
        <v>67.587683692084028</v>
      </c>
      <c r="E170" s="113">
        <v>399597059</v>
      </c>
      <c r="F170" s="113">
        <v>293687364</v>
      </c>
      <c r="G170" s="111">
        <f>IFERROR(((E170/F170)-1)*100,IF(E170+F170&lt;&gt;0,100,0))</f>
        <v>36.062053728671813</v>
      </c>
    </row>
    <row r="171" spans="1:7" x14ac:dyDescent="0.2">
      <c r="A171" s="101" t="s">
        <v>93</v>
      </c>
      <c r="B171" s="112">
        <v>128033</v>
      </c>
      <c r="C171" s="113">
        <v>140273</v>
      </c>
      <c r="D171" s="111">
        <f t="shared" si="5"/>
        <v>-8.7258417514418323</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742</v>
      </c>
      <c r="C174" s="113">
        <v>245</v>
      </c>
      <c r="D174" s="111">
        <f t="shared" ref="D174:D177" si="6">IFERROR(((B174/C174)-1)*100,IF(B174+C174&lt;&gt;0,100,0))</f>
        <v>202.85714285714283</v>
      </c>
      <c r="E174" s="113">
        <v>8467</v>
      </c>
      <c r="F174" s="113">
        <v>8932</v>
      </c>
      <c r="G174" s="111">
        <f t="shared" ref="G174" si="7">IFERROR(((E174/F174)-1)*100,IF(E174+F174&lt;&gt;0,100,0))</f>
        <v>-5.2060008956560715</v>
      </c>
    </row>
    <row r="175" spans="1:7" x14ac:dyDescent="0.2">
      <c r="A175" s="101" t="s">
        <v>32</v>
      </c>
      <c r="B175" s="112">
        <v>6788</v>
      </c>
      <c r="C175" s="113">
        <v>2519</v>
      </c>
      <c r="D175" s="111">
        <f t="shared" si="6"/>
        <v>169.47201270345374</v>
      </c>
      <c r="E175" s="113">
        <v>114322</v>
      </c>
      <c r="F175" s="113">
        <v>95683</v>
      </c>
      <c r="G175" s="111">
        <f t="shared" ref="G175" si="8">IFERROR(((E175/F175)-1)*100,IF(E175+F175&lt;&gt;0,100,0))</f>
        <v>19.479949416301757</v>
      </c>
    </row>
    <row r="176" spans="1:7" x14ac:dyDescent="0.2">
      <c r="A176" s="101" t="s">
        <v>92</v>
      </c>
      <c r="B176" s="112">
        <v>311237</v>
      </c>
      <c r="C176" s="113">
        <v>12214</v>
      </c>
      <c r="D176" s="111">
        <f t="shared" si="6"/>
        <v>2448.1987882757489</v>
      </c>
      <c r="E176" s="113">
        <v>2351809</v>
      </c>
      <c r="F176" s="113">
        <v>776428</v>
      </c>
      <c r="G176" s="111">
        <f t="shared" ref="G176" si="9">IFERROR(((E176/F176)-1)*100,IF(E176+F176&lt;&gt;0,100,0))</f>
        <v>202.90110609097044</v>
      </c>
    </row>
    <row r="177" spans="1:7" x14ac:dyDescent="0.2">
      <c r="A177" s="101" t="s">
        <v>93</v>
      </c>
      <c r="B177" s="112">
        <v>58220</v>
      </c>
      <c r="C177" s="113">
        <v>41803</v>
      </c>
      <c r="D177" s="111">
        <f t="shared" si="6"/>
        <v>39.27230103102648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2021-05-24T06:21:20Z</dcterms:modified>
</cp:coreProperties>
</file>