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<sst xmlns="http://schemas.openxmlformats.org/spreadsheetml/2006/main" count="265" uniqueCount="100">
  <si>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</si>
  <si>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</si>
  <si>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</si>
  <si>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</si>
  <si>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</si>
  <si>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</si>
  <si>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</si>
  <si>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</si>
  <si>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</si>
  <si>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</si>
  <si>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</si>
  <si>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</si>
  <si>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</si>
  <si>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</si>
  <si>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</si>
  <si>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</si>
  <si>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</si>
  <si>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</si>
  <si>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</si>
  <si>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</si>
  <si>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</si>
  <si>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</si>
  <si>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</si>
  <si>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</si>
  <si>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</si>
  <si>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</si>
  <si>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</si>
  <si>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</si>
  <si>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</si>
  <si>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</si>
  <si>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</si>
  <si>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</si>
  <si>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</si>
  <si>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</si>
  <si>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</si>
  <si>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</si>
  <si>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</si>
  <si>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</si>
  <si>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</si>
  <si>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</si>
  <si>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</si>
  <si>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</si>
  <si>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</si>
  <si>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</si>
  <si>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</si>
  <si>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</si>
  <si>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</si>
  <si>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</si>
  <si>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</si>
  <si>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</si>
  <si>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</si>
  <si>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</si>
  <si>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</si>
  <si>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</si>
  <si>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</si>
  <si>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</si>
  <si>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</si>
  <si>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</si>
  <si>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</si>
  <si>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</si>
  <si>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</si>
  <si>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</si>
  <si>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</si>
  <si>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</si>
  <si>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</si>
  <si>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</si>
  <si>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</si>
  <si>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</si>
  <si>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</si>
  <si>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</si>
  <si>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</si>
  <si>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</si>
  <si>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</si>
  <si>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</si>
  <si>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</si>
  <si>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</si>
  <si>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</si>
  <si>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</si>
  <si>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</si>
  <si>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</si>
  <si>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</si>
  <si>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</si>
  <si>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</si>
  <si>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</si>
  <si>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</si>
  <si>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</si>
  <si>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</si>
  <si>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</si>
  <si>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</si>
  <si>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</si>
  <si>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</si>
  <si>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</si>
  <si>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</si>
  <si>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</si>
  <si>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</si>
  <si>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</si>
  <si>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</si>
  <si>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28 May 2021</t>
  </si>
  <si>
    <t>28.05.2021</t>
  </si>
  <si>
    <t>22.05.2020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</si>
</sst>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1892779</v>
      </c>
      <c r="C11" s="67">
        <v>1886258</v>
      </c>
      <c r="D11" s="98">
        <f>IFERROR(((B11/C11)-1)*100,IF(B11+C11&lt;&gt;0,100,0))</f>
        <v>0.34571092607691423</v>
      </c>
      <c r="E11" s="67">
        <v>33324818</v>
      </c>
      <c r="F11" s="67">
        <v>39744656</v>
      </c>
      <c r="G11" s="98">
        <f>IFERROR(((E11/F11)-1)*100,IF(E11+F11&lt;&gt;0,100,0))</f>
        <v>-16.15270742310614</v>
      </c>
    </row>
    <row r="12" spans="1:7" s="16" customFormat="1" ht="12" x14ac:dyDescent="0.2">
      <c r="A12" s="64" t="s">
        <v>9</v>
      </c>
      <c r="B12" s="67">
        <v>2496308.7459999998</v>
      </c>
      <c r="C12" s="67">
        <v>2539510.37</v>
      </c>
      <c r="D12" s="98">
        <f>IFERROR(((B12/C12)-1)*100,IF(B12+C12&lt;&gt;0,100,0))</f>
        <v>-1.7011792710261875</v>
      </c>
      <c r="E12" s="67">
        <v>53803669.388999999</v>
      </c>
      <c r="F12" s="67">
        <v>45075492.016000003</v>
      </c>
      <c r="G12" s="98">
        <f>IFERROR(((E12/F12)-1)*100,IF(E12+F12&lt;&gt;0,100,0))</f>
        <v>19.363465561067738</v>
      </c>
    </row>
    <row r="13" spans="1:7" s="16" customFormat="1" ht="12" x14ac:dyDescent="0.2">
      <c r="A13" s="64" t="s">
        <v>10</v>
      </c>
      <c r="B13" s="67">
        <v>130251880.92582101</v>
      </c>
      <c r="C13" s="67">
        <v>115079069.33874799</v>
      </c>
      <c r="D13" s="98">
        <f>IFERROR(((B13/C13)-1)*100,IF(B13+C13&lt;&gt;0,100,0))</f>
        <v>13.184683951874998</v>
      </c>
      <c r="E13" s="67">
        <v>2314452620.37782</v>
      </c>
      <c r="F13" s="67">
        <v>2350818104.7751799</v>
      </c>
      <c r="G13" s="98">
        <f>IFERROR(((E13/F13)-1)*100,IF(E13+F13&lt;&gt;0,100,0))</f>
        <v>-1.5469288892871469</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415</v>
      </c>
      <c r="C16" s="67">
        <v>374</v>
      </c>
      <c r="D16" s="98">
        <f>IFERROR(((B16/C16)-1)*100,IF(B16+C16&lt;&gt;0,100,0))</f>
        <v>10.962566844919785</v>
      </c>
      <c r="E16" s="67">
        <v>7001</v>
      </c>
      <c r="F16" s="67">
        <v>6261</v>
      </c>
      <c r="G16" s="98">
        <f>IFERROR(((E16/F16)-1)*100,IF(E16+F16&lt;&gt;0,100,0))</f>
        <v>11.819198211148386</v>
      </c>
    </row>
    <row r="17" spans="1:7" s="16" customFormat="1" ht="12" x14ac:dyDescent="0.2">
      <c r="A17" s="64" t="s">
        <v>9</v>
      </c>
      <c r="B17" s="67">
        <v>266168.745</v>
      </c>
      <c r="C17" s="67">
        <v>256917.69099999999</v>
      </c>
      <c r="D17" s="98">
        <f>IFERROR(((B17/C17)-1)*100,IF(B17+C17&lt;&gt;0,100,0))</f>
        <v>3.6007851246024236</v>
      </c>
      <c r="E17" s="67">
        <v>5072606.5379999997</v>
      </c>
      <c r="F17" s="67">
        <v>4184236.7209999999</v>
      </c>
      <c r="G17" s="98">
        <f>IFERROR(((E17/F17)-1)*100,IF(E17+F17&lt;&gt;0,100,0))</f>
        <v>21.231346987167733</v>
      </c>
    </row>
    <row r="18" spans="1:7" s="16" customFormat="1" ht="12" x14ac:dyDescent="0.2">
      <c r="A18" s="64" t="s">
        <v>10</v>
      </c>
      <c r="B18" s="67">
        <v>12617029.250456</v>
      </c>
      <c r="C18" s="67">
        <v>6206480.31177828</v>
      </c>
      <c r="D18" s="98">
        <f>IFERROR(((B18/C18)-1)*100,IF(B18+C18&lt;&gt;0,100,0))</f>
        <v>103.28799281796108</v>
      </c>
      <c r="E18" s="67">
        <v>174608648.660164</v>
      </c>
      <c r="F18" s="67">
        <v>127120753.85156099</v>
      </c>
      <c r="G18" s="98">
        <f>IFERROR(((E18/F18)-1)*100,IF(E18+F18&lt;&gt;0,100,0))</f>
        <v>37.356523911158249</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25322611.88295</v>
      </c>
      <c r="C24" s="66">
        <v>20573436.654290002</v>
      </c>
      <c r="D24" s="65">
        <f>B24-C24</f>
        <v>4749175.2286599986</v>
      </c>
      <c r="E24" s="67">
        <v>442906050.09767997</v>
      </c>
      <c r="F24" s="67">
        <v>381128061.88962001</v>
      </c>
      <c r="G24" s="65">
        <f>E24-F24</f>
        <v>61777988.208059967</v>
      </c>
    </row>
    <row r="25" spans="1:7" s="16" customFormat="1" ht="12" x14ac:dyDescent="0.2">
      <c r="A25" s="68" t="s">
        <v>15</v>
      </c>
      <c r="B25" s="66">
        <v>30974371.206220001</v>
      </c>
      <c r="C25" s="66">
        <v>22193410.568560001</v>
      </c>
      <c r="D25" s="65">
        <f>B25-C25</f>
        <v>8780960.6376600005</v>
      </c>
      <c r="E25" s="67">
        <v>460306386.50826001</v>
      </c>
      <c r="F25" s="67">
        <v>412188589.52173001</v>
      </c>
      <c r="G25" s="65">
        <f>E25-F25</f>
        <v>48117796.986530006</v>
      </c>
    </row>
    <row r="26" spans="1:7" s="28" customFormat="1" ht="12" x14ac:dyDescent="0.2">
      <c r="A26" s="69" t="s">
        <v>16</v>
      </c>
      <c r="B26" s="70">
        <f>B24-B25</f>
        <v>-5651759.3232700005</v>
      </c>
      <c r="C26" s="70">
        <f>C24-C25</f>
        <v>-1619973.9142699987</v>
      </c>
      <c r="D26" s="70"/>
      <c r="E26" s="70">
        <f>E24-E25</f>
        <v>-17400336.410580039</v>
      </c>
      <c r="F26" s="70">
        <f>F24-F25</f>
        <v>-31060527.63211</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67554.859329350002</v>
      </c>
      <c r="C33" s="126">
        <v>50147.20789654</v>
      </c>
      <c r="D33" s="98">
        <f t="shared" ref="D33:D42" si="0">IFERROR(((B33/C33)-1)*100,IF(B33+C33&lt;&gt;0,100,0))</f>
        <v>34.713102011031552</v>
      </c>
      <c r="E33" s="64"/>
      <c r="F33" s="126">
        <v>67726.559999999998</v>
      </c>
      <c r="G33" s="126">
        <v>65940.259999999995</v>
      </c>
    </row>
    <row r="34" spans="1:7" s="16" customFormat="1" ht="12" x14ac:dyDescent="0.2">
      <c r="A34" s="64" t="s">
        <v>23</v>
      </c>
      <c r="B34" s="126">
        <v>75429.699549430006</v>
      </c>
      <c r="C34" s="126">
        <v>51738.855461209998</v>
      </c>
      <c r="D34" s="98">
        <f t="shared" si="0"/>
        <v>45.789269741348782</v>
      </c>
      <c r="E34" s="64"/>
      <c r="F34" s="126">
        <v>75696.05</v>
      </c>
      <c r="G34" s="126">
        <v>71455.75</v>
      </c>
    </row>
    <row r="35" spans="1:7" s="16" customFormat="1" ht="12" x14ac:dyDescent="0.2">
      <c r="A35" s="64" t="s">
        <v>24</v>
      </c>
      <c r="B35" s="126">
        <v>57759.620618690002</v>
      </c>
      <c r="C35" s="126">
        <v>30825.928007660001</v>
      </c>
      <c r="D35" s="98">
        <f t="shared" si="0"/>
        <v>87.373501308175335</v>
      </c>
      <c r="E35" s="64"/>
      <c r="F35" s="126">
        <v>57772.85</v>
      </c>
      <c r="G35" s="126">
        <v>55545.04</v>
      </c>
    </row>
    <row r="36" spans="1:7" s="16" customFormat="1" ht="12" x14ac:dyDescent="0.2">
      <c r="A36" s="64" t="s">
        <v>25</v>
      </c>
      <c r="B36" s="126">
        <v>61345.48984604</v>
      </c>
      <c r="C36" s="126">
        <v>46432.041826089997</v>
      </c>
      <c r="D36" s="98">
        <f t="shared" si="0"/>
        <v>32.118871868284259</v>
      </c>
      <c r="E36" s="64"/>
      <c r="F36" s="126">
        <v>61532.04</v>
      </c>
      <c r="G36" s="126">
        <v>59944.93</v>
      </c>
    </row>
    <row r="37" spans="1:7" s="16" customFormat="1" ht="12" x14ac:dyDescent="0.2">
      <c r="A37" s="64" t="s">
        <v>79</v>
      </c>
      <c r="B37" s="126">
        <v>66255.911601669999</v>
      </c>
      <c r="C37" s="126">
        <v>45749.598400340001</v>
      </c>
      <c r="D37" s="98">
        <f t="shared" si="0"/>
        <v>44.822935978335487</v>
      </c>
      <c r="E37" s="64"/>
      <c r="F37" s="126">
        <v>67247.23</v>
      </c>
      <c r="G37" s="126">
        <v>64610.27</v>
      </c>
    </row>
    <row r="38" spans="1:7" s="16" customFormat="1" ht="12" x14ac:dyDescent="0.2">
      <c r="A38" s="64" t="s">
        <v>26</v>
      </c>
      <c r="B38" s="126">
        <v>87078.411452820001</v>
      </c>
      <c r="C38" s="126">
        <v>71237.681284510007</v>
      </c>
      <c r="D38" s="98">
        <f t="shared" si="0"/>
        <v>22.236448299103206</v>
      </c>
      <c r="E38" s="64"/>
      <c r="F38" s="126">
        <v>87165.1</v>
      </c>
      <c r="G38" s="126">
        <v>83999.16</v>
      </c>
    </row>
    <row r="39" spans="1:7" s="16" customFormat="1" ht="12" x14ac:dyDescent="0.2">
      <c r="A39" s="64" t="s">
        <v>27</v>
      </c>
      <c r="B39" s="126">
        <v>13449.65009513</v>
      </c>
      <c r="C39" s="126">
        <v>9463.3532941899994</v>
      </c>
      <c r="D39" s="98">
        <f t="shared" si="0"/>
        <v>42.123512427538536</v>
      </c>
      <c r="E39" s="64"/>
      <c r="F39" s="126">
        <v>13601.54</v>
      </c>
      <c r="G39" s="126">
        <v>12636.87</v>
      </c>
    </row>
    <row r="40" spans="1:7" s="16" customFormat="1" ht="12" x14ac:dyDescent="0.2">
      <c r="A40" s="64" t="s">
        <v>28</v>
      </c>
      <c r="B40" s="126">
        <v>84383.248028799993</v>
      </c>
      <c r="C40" s="126">
        <v>66947.088613019994</v>
      </c>
      <c r="D40" s="98">
        <f t="shared" si="0"/>
        <v>26.044686598050191</v>
      </c>
      <c r="E40" s="64"/>
      <c r="F40" s="126">
        <v>84478.07</v>
      </c>
      <c r="G40" s="126">
        <v>81204.34</v>
      </c>
    </row>
    <row r="41" spans="1:7" s="16" customFormat="1" ht="12" x14ac:dyDescent="0.2">
      <c r="A41" s="64" t="s">
        <v>29</v>
      </c>
      <c r="B41" s="72"/>
      <c r="C41" s="126">
        <v>4404.3253652200001</v>
      </c>
      <c r="D41" s="98">
        <f t="shared" si="0"/>
        <v>-100</v>
      </c>
      <c r="E41" s="64"/>
      <c r="F41" s="72"/>
      <c r="G41" s="72"/>
    </row>
    <row r="42" spans="1:7" s="16" customFormat="1" ht="12" x14ac:dyDescent="0.2">
      <c r="A42" s="64" t="s">
        <v>78</v>
      </c>
      <c r="B42" s="126">
        <v>1185.2225696200001</v>
      </c>
      <c r="C42" s="126">
        <v>799.04894162000005</v>
      </c>
      <c r="D42" s="98">
        <f t="shared" si="0"/>
        <v>48.329158313765809</v>
      </c>
      <c r="E42" s="64"/>
      <c r="F42" s="126">
        <v>1191.18</v>
      </c>
      <c r="G42" s="126">
        <v>1151.94</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18949.501273865</v>
      </c>
      <c r="D48" s="72"/>
      <c r="E48" s="127">
        <v>15903.528557991</v>
      </c>
      <c r="F48" s="72"/>
      <c r="G48" s="98">
        <f>IFERROR(((C48/E48)-1)*100,IF(C48+E48&lt;&gt;0,100,0))</f>
        <v>19.152810678253541</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5235</v>
      </c>
      <c r="D54" s="75"/>
      <c r="E54" s="128">
        <v>792099</v>
      </c>
      <c r="F54" s="128">
        <v>92213816.519999996</v>
      </c>
      <c r="G54" s="128">
        <v>10017856.056</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6509</v>
      </c>
      <c r="C68" s="66">
        <v>9266</v>
      </c>
      <c r="D68" s="98">
        <f>IFERROR(((B68/C68)-1)*100,IF(B68+C68&lt;&gt;0,100,0))</f>
        <v>-29.753939132311679</v>
      </c>
      <c r="E68" s="66">
        <v>140229</v>
      </c>
      <c r="F68" s="66">
        <v>149395</v>
      </c>
      <c r="G68" s="98">
        <f>IFERROR(((E68/F68)-1)*100,IF(E68+F68&lt;&gt;0,100,0))</f>
        <v>-6.1354128317547492</v>
      </c>
    </row>
    <row r="69" spans="1:7" s="16" customFormat="1" ht="12" x14ac:dyDescent="0.2">
      <c r="A69" s="79" t="s">
        <v>54</v>
      </c>
      <c r="B69" s="67">
        <v>219130493.47499999</v>
      </c>
      <c r="C69" s="66">
        <v>268507715.49599999</v>
      </c>
      <c r="D69" s="98">
        <f>IFERROR(((B69/C69)-1)*100,IF(B69+C69&lt;&gt;0,100,0))</f>
        <v>-18.389498391056691</v>
      </c>
      <c r="E69" s="66">
        <v>4500877890.5620003</v>
      </c>
      <c r="F69" s="66">
        <v>5144137341.4049997</v>
      </c>
      <c r="G69" s="98">
        <f>IFERROR(((E69/F69)-1)*100,IF(E69+F69&lt;&gt;0,100,0))</f>
        <v>-12.504709889166921</v>
      </c>
    </row>
    <row r="70" spans="1:7" s="62" customFormat="1" ht="12" x14ac:dyDescent="0.2">
      <c r="A70" s="79" t="s">
        <v>55</v>
      </c>
      <c r="B70" s="67">
        <v>213444289.04622999</v>
      </c>
      <c r="C70" s="66">
        <v>263393727.62349001</v>
      </c>
      <c r="D70" s="98">
        <f>IFERROR(((B70/C70)-1)*100,IF(B70+C70&lt;&gt;0,100,0))</f>
        <v>-18.963791973307952</v>
      </c>
      <c r="E70" s="66">
        <v>4411905461.3034096</v>
      </c>
      <c r="F70" s="66">
        <v>4941235530.6978502</v>
      </c>
      <c r="G70" s="98">
        <f>IFERROR(((E70/F70)-1)*100,IF(E70+F70&lt;&gt;0,100,0))</f>
        <v>-10.712504314071492</v>
      </c>
    </row>
    <row r="71" spans="1:7" s="16" customFormat="1" ht="12" x14ac:dyDescent="0.2">
      <c r="A71" s="79" t="s">
        <v>94</v>
      </c>
      <c r="B71" s="98">
        <f>IFERROR(B69/B68/1000,)</f>
        <v>33.665769469196491</v>
      </c>
      <c r="C71" s="98">
        <f>IFERROR(C69/C68/1000,)</f>
        <v>28.977737480682062</v>
      </c>
      <c r="D71" s="98">
        <f>IFERROR(((B71/C71)-1)*100,IF(B71+C71&lt;&gt;0,100,0))</f>
        <v>16.178046997767481</v>
      </c>
      <c r="E71" s="98">
        <f>IFERROR(E69/E68/1000,)</f>
        <v>32.096626878619972</v>
      </c>
      <c r="F71" s="98">
        <f>IFERROR(F69/F68/1000,)</f>
        <v>34.433129230596734</v>
      </c>
      <c r="G71" s="98">
        <f>IFERROR(((E71/F71)-1)*100,IF(E71+F71&lt;&gt;0,100,0))</f>
        <v>-6.7856230443923309</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3181</v>
      </c>
      <c r="C74" s="66">
        <v>2385</v>
      </c>
      <c r="D74" s="98">
        <f>IFERROR(((B74/C74)-1)*100,IF(B74+C74&lt;&gt;0,100,0))</f>
        <v>33.375262054507338</v>
      </c>
      <c r="E74" s="66">
        <v>59815</v>
      </c>
      <c r="F74" s="66">
        <v>67648</v>
      </c>
      <c r="G74" s="98">
        <f>IFERROR(((E74/F74)-1)*100,IF(E74+F74&lt;&gt;0,100,0))</f>
        <v>-11.579056291390732</v>
      </c>
    </row>
    <row r="75" spans="1:7" s="16" customFormat="1" ht="12" x14ac:dyDescent="0.2">
      <c r="A75" s="79" t="s">
        <v>54</v>
      </c>
      <c r="B75" s="67">
        <v>504636184.44</v>
      </c>
      <c r="C75" s="66">
        <v>438461456.89999998</v>
      </c>
      <c r="D75" s="98">
        <f>IFERROR(((B75/C75)-1)*100,IF(B75+C75&lt;&gt;0,100,0))</f>
        <v>15.092484527116024</v>
      </c>
      <c r="E75" s="66">
        <v>9193628097.5930004</v>
      </c>
      <c r="F75" s="66">
        <v>9338891718.1550007</v>
      </c>
      <c r="G75" s="98">
        <f>IFERROR(((E75/F75)-1)*100,IF(E75+F75&lt;&gt;0,100,0))</f>
        <v>-1.5554695883196135</v>
      </c>
    </row>
    <row r="76" spans="1:7" s="16" customFormat="1" ht="12" x14ac:dyDescent="0.2">
      <c r="A76" s="79" t="s">
        <v>55</v>
      </c>
      <c r="B76" s="67">
        <v>489862067.42654997</v>
      </c>
      <c r="C76" s="66">
        <v>416820567.15956998</v>
      </c>
      <c r="D76" s="98">
        <f>IFERROR(((B76/C76)-1)*100,IF(B76+C76&lt;&gt;0,100,0))</f>
        <v>17.523487567977369</v>
      </c>
      <c r="E76" s="66">
        <v>8881160082.9676208</v>
      </c>
      <c r="F76" s="66">
        <v>9189614069.4008598</v>
      </c>
      <c r="G76" s="98">
        <f>IFERROR(((E76/F76)-1)*100,IF(E76+F76&lt;&gt;0,100,0))</f>
        <v>-3.3565499497994589</v>
      </c>
    </row>
    <row r="77" spans="1:7" s="16" customFormat="1" ht="12" x14ac:dyDescent="0.2">
      <c r="A77" s="79" t="s">
        <v>94</v>
      </c>
      <c r="B77" s="98">
        <f>IFERROR(B75/B74/1000,)</f>
        <v>158.64073701351776</v>
      </c>
      <c r="C77" s="98">
        <f>IFERROR(C75/C74/1000,)</f>
        <v>183.84128171907756</v>
      </c>
      <c r="D77" s="98">
        <f>IFERROR(((B77/C77)-1)*100,IF(B77+C77&lt;&gt;0,100,0))</f>
        <v>-13.707772525252516</v>
      </c>
      <c r="E77" s="98">
        <f>IFERROR(E75/E74/1000,)</f>
        <v>153.70104651998665</v>
      </c>
      <c r="F77" s="98">
        <f>IFERROR(F75/F74/1000,)</f>
        <v>138.05126120735278</v>
      </c>
      <c r="G77" s="98">
        <f>IFERROR(((E77/F77)-1)*100,IF(E77+F77&lt;&gt;0,100,0))</f>
        <v>11.336213212226953</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134</v>
      </c>
      <c r="C80" s="66">
        <v>166</v>
      </c>
      <c r="D80" s="98">
        <f>IFERROR(((B80/C80)-1)*100,IF(B80+C80&lt;&gt;0,100,0))</f>
        <v>-19.277108433734934</v>
      </c>
      <c r="E80" s="66">
        <v>3568</v>
      </c>
      <c r="F80" s="66">
        <v>5210</v>
      </c>
      <c r="G80" s="98">
        <f>IFERROR(((E80/F80)-1)*100,IF(E80+F80&lt;&gt;0,100,0))</f>
        <v>-31.516314779270637</v>
      </c>
    </row>
    <row r="81" spans="1:7" s="16" customFormat="1" ht="12" x14ac:dyDescent="0.2">
      <c r="A81" s="79" t="s">
        <v>54</v>
      </c>
      <c r="B81" s="67">
        <v>14772128.256999999</v>
      </c>
      <c r="C81" s="66">
        <v>12728346.589</v>
      </c>
      <c r="D81" s="98">
        <f>IFERROR(((B81/C81)-1)*100,IF(B81+C81&lt;&gt;0,100,0))</f>
        <v>16.056929733248015</v>
      </c>
      <c r="E81" s="66">
        <v>307729876.85299999</v>
      </c>
      <c r="F81" s="66">
        <v>430832019.28100002</v>
      </c>
      <c r="G81" s="98">
        <f>IFERROR(((E81/F81)-1)*100,IF(E81+F81&lt;&gt;0,100,0))</f>
        <v>-28.573118273205587</v>
      </c>
    </row>
    <row r="82" spans="1:7" s="16" customFormat="1" ht="12" x14ac:dyDescent="0.2">
      <c r="A82" s="79" t="s">
        <v>55</v>
      </c>
      <c r="B82" s="67">
        <v>5966534.0949000204</v>
      </c>
      <c r="C82" s="66">
        <v>5326561.5717797801</v>
      </c>
      <c r="D82" s="98">
        <f>IFERROR(((B82/C82)-1)*100,IF(B82+C82&lt;&gt;0,100,0))</f>
        <v>12.014739987440048</v>
      </c>
      <c r="E82" s="66">
        <v>95206671.667103499</v>
      </c>
      <c r="F82" s="66">
        <v>127604148.67089599</v>
      </c>
      <c r="G82" s="98">
        <f>IFERROR(((E82/F82)-1)*100,IF(E82+F82&lt;&gt;0,100,0))</f>
        <v>-25.389046783540604</v>
      </c>
    </row>
    <row r="83" spans="1:7" s="32" customFormat="1" x14ac:dyDescent="0.2">
      <c r="A83" s="79" t="s">
        <v>94</v>
      </c>
      <c r="B83" s="98">
        <f>IFERROR(B81/B80/1000,)</f>
        <v>110.23976311194029</v>
      </c>
      <c r="C83" s="98">
        <f>IFERROR(C81/C80/1000,)</f>
        <v>76.676786680722884</v>
      </c>
      <c r="D83" s="98">
        <f>IFERROR(((B83/C83)-1)*100,IF(B83+C83&lt;&gt;0,100,0))</f>
        <v>43.772017430740085</v>
      </c>
      <c r="E83" s="98">
        <f>IFERROR(E81/E80/1000,)</f>
        <v>86.247162795123316</v>
      </c>
      <c r="F83" s="98">
        <f>IFERROR(F81/F80/1000,)</f>
        <v>82.693285850479853</v>
      </c>
      <c r="G83" s="98">
        <f>IFERROR(((E83/F83)-1)*100,IF(E83+F83&lt;&gt;0,100,0))</f>
        <v>4.2976608174324138</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9824</v>
      </c>
      <c r="C86" s="64">
        <f>C68+C74+C80</f>
        <v>11817</v>
      </c>
      <c r="D86" s="98">
        <f>IFERROR(((B86/C86)-1)*100,IF(B86+C86&lt;&gt;0,100,0))</f>
        <v>-16.86553270711687</v>
      </c>
      <c r="E86" s="64">
        <f>E68+E74+E80</f>
        <v>203612</v>
      </c>
      <c r="F86" s="64">
        <f>F68+F74+F80</f>
        <v>222253</v>
      </c>
      <c r="G86" s="98">
        <f>IFERROR(((E86/F86)-1)*100,IF(E86+F86&lt;&gt;0,100,0))</f>
        <v>-8.3872883605620618</v>
      </c>
    </row>
    <row r="87" spans="1:7" s="62" customFormat="1" ht="12" x14ac:dyDescent="0.2">
      <c r="A87" s="79" t="s">
        <v>54</v>
      </c>
      <c r="B87" s="64">
        <f t="shared" ref="B87:C87" si="1">B69+B75+B81</f>
        <v>738538806.17199993</v>
      </c>
      <c r="C87" s="64">
        <f t="shared" si="1"/>
        <v>719697518.9849999</v>
      </c>
      <c r="D87" s="98">
        <f>IFERROR(((B87/C87)-1)*100,IF(B87+C87&lt;&gt;0,100,0))</f>
        <v>2.6179452742274512</v>
      </c>
      <c r="E87" s="64">
        <f t="shared" ref="E87:F87" si="2">E69+E75+E81</f>
        <v>14002235865.008001</v>
      </c>
      <c r="F87" s="64">
        <f t="shared" si="2"/>
        <v>14913861078.841002</v>
      </c>
      <c r="G87" s="98">
        <f>IFERROR(((E87/F87)-1)*100,IF(E87+F87&lt;&gt;0,100,0))</f>
        <v>-6.1126036310366727</v>
      </c>
    </row>
    <row r="88" spans="1:7" s="62" customFormat="1" ht="12" x14ac:dyDescent="0.2">
      <c r="A88" s="79" t="s">
        <v>55</v>
      </c>
      <c r="B88" s="64">
        <f t="shared" ref="B88:C88" si="3">B70+B76+B82</f>
        <v>709272890.56768</v>
      </c>
      <c r="C88" s="64">
        <f t="shared" si="3"/>
        <v>685540856.35483968</v>
      </c>
      <c r="D88" s="98">
        <f>IFERROR(((B88/C88)-1)*100,IF(B88+C88&lt;&gt;0,100,0))</f>
        <v>3.4617972062275681</v>
      </c>
      <c r="E88" s="64">
        <f t="shared" ref="E88:F88" si="4">E70+E76+E82</f>
        <v>13388272215.938133</v>
      </c>
      <c r="F88" s="64">
        <f t="shared" si="4"/>
        <v>14258453748.769606</v>
      </c>
      <c r="G88" s="98">
        <f>IFERROR(((E88/F88)-1)*100,IF(E88+F88&lt;&gt;0,100,0))</f>
        <v>-6.1029165445556259</v>
      </c>
    </row>
    <row r="89" spans="1:7" s="63" customFormat="1" x14ac:dyDescent="0.2">
      <c r="A89" s="79" t="s">
        <v>95</v>
      </c>
      <c r="B89" s="98">
        <f>IFERROR((B75/B87)*100,IF(B75+B87&lt;&gt;0,100,0))</f>
        <v>68.329000483486325</v>
      </c>
      <c r="C89" s="98">
        <f>IFERROR((C75/C87)*100,IF(C75+C87&lt;&gt;0,100,0))</f>
        <v>60.923019092572204</v>
      </c>
      <c r="D89" s="98">
        <f>IFERROR(((B89/C89)-1)*100,IF(B89+C89&lt;&gt;0,100,0))</f>
        <v>12.156294125313739</v>
      </c>
      <c r="E89" s="98">
        <f>IFERROR((E75/E87)*100,IF(E75+E87&lt;&gt;0,100,0))</f>
        <v>65.658286192479792</v>
      </c>
      <c r="F89" s="98">
        <f>IFERROR((F75/F87)*100,IF(F75+F87&lt;&gt;0,100,0))</f>
        <v>62.618872931601373</v>
      </c>
      <c r="G89" s="98">
        <f>IFERROR(((E89/F89)-1)*100,IF(E89+F89&lt;&gt;0,100,0))</f>
        <v>4.8538293945315392</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25927596.215</v>
      </c>
      <c r="C95" s="129">
        <v>32617354.234999999</v>
      </c>
      <c r="D95" s="65">
        <f>B95-C95</f>
        <v>-6689758.0199999996</v>
      </c>
      <c r="E95" s="129">
        <v>529909845.47299999</v>
      </c>
      <c r="F95" s="129">
        <v>643874902.83599997</v>
      </c>
      <c r="G95" s="80">
        <f>E95-F95</f>
        <v>-113965057.36299998</v>
      </c>
    </row>
    <row r="96" spans="1:7" s="16" customFormat="1" ht="13.5" x14ac:dyDescent="0.2">
      <c r="A96" s="79" t="s">
        <v>88</v>
      </c>
      <c r="B96" s="66">
        <v>22828494.486000001</v>
      </c>
      <c r="C96" s="129">
        <v>30391384.072000001</v>
      </c>
      <c r="D96" s="65">
        <f>B96-C96</f>
        <v>-7562889.5859999992</v>
      </c>
      <c r="E96" s="129">
        <v>559667517.222</v>
      </c>
      <c r="F96" s="129">
        <v>713432274.46899998</v>
      </c>
      <c r="G96" s="80">
        <f>E96-F96</f>
        <v>-153764757.24699998</v>
      </c>
    </row>
    <row r="97" spans="1:7" s="28" customFormat="1" ht="12" x14ac:dyDescent="0.2">
      <c r="A97" s="81" t="s">
        <v>16</v>
      </c>
      <c r="B97" s="65">
        <f>B95-B96</f>
        <v>3099101.7289999984</v>
      </c>
      <c r="C97" s="65">
        <f>C95-C96</f>
        <v>2225970.1629999988</v>
      </c>
      <c r="D97" s="82"/>
      <c r="E97" s="65">
        <f>E95-E96</f>
        <v>-29757671.749000013</v>
      </c>
      <c r="F97" s="82">
        <f>F95-F96</f>
        <v>-69557371.633000016</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1">
        <v>785.61989876575399</v>
      </c>
      <c r="C104" s="130">
        <v>700.70773040176005</v>
      </c>
      <c r="D104" s="98">
        <f>IFERROR(((B104/C104)-1)*100,IF(B104+C104&lt;&gt;0,100,0))</f>
        <v>12.11805788346425</v>
      </c>
      <c r="E104" s="84"/>
      <c r="F104" s="131">
        <v>788.63590814695704</v>
      </c>
      <c r="G104" s="131">
        <v>782.98657757128296</v>
      </c>
    </row>
    <row r="105" spans="1:7" s="16" customFormat="1" ht="12" x14ac:dyDescent="0.2">
      <c r="A105" s="79" t="s">
        <v>50</v>
      </c>
      <c r="B105" s="131">
        <v>775.92183942628799</v>
      </c>
      <c r="C105" s="130">
        <v>692.90602342031502</v>
      </c>
      <c r="D105" s="98">
        <f>IFERROR(((B105/C105)-1)*100,IF(B105+C105&lt;&gt;0,100,0))</f>
        <v>11.980818927823901</v>
      </c>
      <c r="E105" s="84"/>
      <c r="F105" s="131">
        <v>778.86195215159296</v>
      </c>
      <c r="G105" s="131">
        <v>773.46923960567801</v>
      </c>
    </row>
    <row r="106" spans="1:7" s="16" customFormat="1" ht="12" x14ac:dyDescent="0.2">
      <c r="A106" s="79" t="s">
        <v>51</v>
      </c>
      <c r="B106" s="131">
        <v>826.61869492054996</v>
      </c>
      <c r="C106" s="130">
        <v>731.29981541657696</v>
      </c>
      <c r="D106" s="98">
        <f>IFERROR(((B106/C106)-1)*100,IF(B106+C106&lt;&gt;0,100,0))</f>
        <v>13.034172509625975</v>
      </c>
      <c r="E106" s="84"/>
      <c r="F106" s="131">
        <v>830.11582453646895</v>
      </c>
      <c r="G106" s="131">
        <v>822.60703544210901</v>
      </c>
    </row>
    <row r="107" spans="1:7" s="28" customFormat="1" ht="12" x14ac:dyDescent="0.2">
      <c r="A107" s="81" t="s">
        <v>52</v>
      </c>
      <c r="B107" s="85"/>
      <c r="C107" s="84"/>
      <c r="D107" s="86"/>
      <c r="E107" s="84"/>
      <c r="F107" s="71"/>
      <c r="G107" s="71"/>
    </row>
    <row r="108" spans="1:7" s="16" customFormat="1" ht="12" x14ac:dyDescent="0.2">
      <c r="A108" s="79" t="s">
        <v>56</v>
      </c>
      <c r="B108" s="131">
        <v>597.186986854868</v>
      </c>
      <c r="C108" s="130">
        <v>560.13949984040198</v>
      </c>
      <c r="D108" s="98">
        <f>IFERROR(((B108/C108)-1)*100,IF(B108+C108&lt;&gt;0,100,0))</f>
        <v>6.6139750946008657</v>
      </c>
      <c r="E108" s="84"/>
      <c r="F108" s="131">
        <v>597.66559215227005</v>
      </c>
      <c r="G108" s="131">
        <v>597.186986854868</v>
      </c>
    </row>
    <row r="109" spans="1:7" s="16" customFormat="1" ht="12" x14ac:dyDescent="0.2">
      <c r="A109" s="79" t="s">
        <v>57</v>
      </c>
      <c r="B109" s="131">
        <v>787.24286727597996</v>
      </c>
      <c r="C109" s="130">
        <v>719.24555765187699</v>
      </c>
      <c r="D109" s="98">
        <f>IFERROR(((B109/C109)-1)*100,IF(B109+C109&lt;&gt;0,100,0))</f>
        <v>9.4539770041950568</v>
      </c>
      <c r="E109" s="84"/>
      <c r="F109" s="131">
        <v>789.68472196535095</v>
      </c>
      <c r="G109" s="131">
        <v>787.08463220661099</v>
      </c>
    </row>
    <row r="110" spans="1:7" s="16" customFormat="1" ht="12" x14ac:dyDescent="0.2">
      <c r="A110" s="79" t="s">
        <v>59</v>
      </c>
      <c r="B110" s="131">
        <v>893.293855296012</v>
      </c>
      <c r="C110" s="130">
        <v>800.69498080673804</v>
      </c>
      <c r="D110" s="98">
        <f>IFERROR(((B110/C110)-1)*100,IF(B110+C110&lt;&gt;0,100,0))</f>
        <v>11.564812657621037</v>
      </c>
      <c r="E110" s="84"/>
      <c r="F110" s="131">
        <v>897.00197076180905</v>
      </c>
      <c r="G110" s="131">
        <v>890.85890417822304</v>
      </c>
    </row>
    <row r="111" spans="1:7" s="16" customFormat="1" ht="12" x14ac:dyDescent="0.2">
      <c r="A111" s="79" t="s">
        <v>58</v>
      </c>
      <c r="B111" s="131">
        <v>832.31084649096795</v>
      </c>
      <c r="C111" s="130">
        <v>725.57856062549695</v>
      </c>
      <c r="D111" s="98">
        <f>IFERROR(((B111/C111)-1)*100,IF(B111+C111&lt;&gt;0,100,0))</f>
        <v>14.70995584178516</v>
      </c>
      <c r="E111" s="84"/>
      <c r="F111" s="131">
        <v>836.48762364191805</v>
      </c>
      <c r="G111" s="131">
        <v>826.55950975647204</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78">
        <v>0</v>
      </c>
      <c r="D119" s="98">
        <f>IFERROR(((B119/C119)-1)*100,IF(B119+C119&lt;&gt;0,100,0))</f>
        <v>0</v>
      </c>
      <c r="E119" s="66">
        <v>11</v>
      </c>
      <c r="F119" s="78">
        <v>0</v>
      </c>
      <c r="G119" s="98">
        <f>IFERROR(((E119/F119)-1)*100,IF(E119+F119&lt;&gt;0,100,0))</f>
        <v>100</v>
      </c>
    </row>
    <row r="120" spans="1:7" s="16" customFormat="1" ht="12" x14ac:dyDescent="0.2">
      <c r="A120" s="79" t="s">
        <v>72</v>
      </c>
      <c r="B120" s="67">
        <v>128</v>
      </c>
      <c r="C120" s="66">
        <v>251</v>
      </c>
      <c r="D120" s="98">
        <f>IFERROR(((B120/C120)-1)*100,IF(B120+C120&lt;&gt;0,100,0))</f>
        <v>-49.003984063745023</v>
      </c>
      <c r="E120" s="66">
        <v>5225</v>
      </c>
      <c r="F120" s="66">
        <v>7401</v>
      </c>
      <c r="G120" s="98">
        <f>IFERROR(((E120/F120)-1)*100,IF(E120+F120&lt;&gt;0,100,0))</f>
        <v>-29.401432238886638</v>
      </c>
    </row>
    <row r="121" spans="1:7" s="16" customFormat="1" ht="12" x14ac:dyDescent="0.2">
      <c r="A121" s="79" t="s">
        <v>74</v>
      </c>
      <c r="B121" s="67">
        <v>4</v>
      </c>
      <c r="C121" s="66">
        <v>6</v>
      </c>
      <c r="D121" s="98">
        <f>IFERROR(((B121/C121)-1)*100,IF(B121+C121&lt;&gt;0,100,0))</f>
        <v>-33.333333333333336</v>
      </c>
      <c r="E121" s="66">
        <v>212</v>
      </c>
      <c r="F121" s="66">
        <v>205</v>
      </c>
      <c r="G121" s="98">
        <f>IFERROR(((E121/F121)-1)*100,IF(E121+F121&lt;&gt;0,100,0))</f>
        <v>3.4146341463414664</v>
      </c>
    </row>
    <row r="122" spans="1:7" s="28" customFormat="1" ht="12" x14ac:dyDescent="0.2">
      <c r="A122" s="81" t="s">
        <v>34</v>
      </c>
      <c r="B122" s="82">
        <f>SUM(B119:B121)</f>
        <v>132</v>
      </c>
      <c r="C122" s="82">
        <f>SUM(C119:C121)</f>
        <v>257</v>
      </c>
      <c r="D122" s="98">
        <f>IFERROR(((B122/C122)-1)*100,IF(B122+C122&lt;&gt;0,100,0))</f>
        <v>-48.638132295719849</v>
      </c>
      <c r="E122" s="82">
        <f>SUM(E119:E121)</f>
        <v>5448</v>
      </c>
      <c r="F122" s="82">
        <f>SUM(F119:F121)</f>
        <v>7606</v>
      </c>
      <c r="G122" s="98">
        <f>IFERROR(((E122/F122)-1)*100,IF(E122+F122&lt;&gt;0,100,0))</f>
        <v>-28.372337628188269</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21</v>
      </c>
      <c r="C125" s="66">
        <v>9</v>
      </c>
      <c r="D125" s="98">
        <f>IFERROR(((B125/C125)-1)*100,IF(B125+C125&lt;&gt;0,100,0))</f>
        <v>133.33333333333334</v>
      </c>
      <c r="E125" s="66">
        <v>585</v>
      </c>
      <c r="F125" s="66">
        <v>711</v>
      </c>
      <c r="G125" s="98">
        <f>IFERROR(((E125/F125)-1)*100,IF(E125+F125&lt;&gt;0,100,0))</f>
        <v>-17.721518987341767</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21</v>
      </c>
      <c r="C127" s="82">
        <f>SUM(C125:C126)</f>
        <v>9</v>
      </c>
      <c r="D127" s="98">
        <f>IFERROR(((B127/C127)-1)*100,IF(B127+C127&lt;&gt;0,100,0))</f>
        <v>133.33333333333334</v>
      </c>
      <c r="E127" s="82">
        <f>SUM(E125:E126)</f>
        <v>585</v>
      </c>
      <c r="F127" s="82">
        <f>SUM(F125:F126)</f>
        <v>711</v>
      </c>
      <c r="G127" s="98">
        <f>IFERROR(((E127/F127)-1)*100,IF(E127+F127&lt;&gt;0,100,0))</f>
        <v>-17.721518987341767</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78">
        <v>0</v>
      </c>
      <c r="D130" s="98">
        <f>IFERROR(((B130/C130)-1)*100,IF(B130+C130&lt;&gt;0,100,0))</f>
        <v>0</v>
      </c>
      <c r="E130" s="66">
        <v>80871</v>
      </c>
      <c r="F130" s="78">
        <v>0</v>
      </c>
      <c r="G130" s="98">
        <f>IFERROR(((E130/F130)-1)*100,IF(E130+F130&lt;&gt;0,100,0))</f>
        <v>100</v>
      </c>
    </row>
    <row r="131" spans="1:7" s="16" customFormat="1" ht="12" x14ac:dyDescent="0.2">
      <c r="A131" s="79" t="s">
        <v>72</v>
      </c>
      <c r="B131" s="67">
        <v>30332</v>
      </c>
      <c r="C131" s="66">
        <v>84534</v>
      </c>
      <c r="D131" s="98">
        <f>IFERROR(((B131/C131)-1)*100,IF(B131+C131&lt;&gt;0,100,0))</f>
        <v>-64.11857950647078</v>
      </c>
      <c r="E131" s="66">
        <v>5747736</v>
      </c>
      <c r="F131" s="66">
        <v>6248842</v>
      </c>
      <c r="G131" s="98">
        <f>IFERROR(((E131/F131)-1)*100,IF(E131+F131&lt;&gt;0,100,0))</f>
        <v>-8.0191817940027939</v>
      </c>
    </row>
    <row r="132" spans="1:7" s="16" customFormat="1" ht="12" x14ac:dyDescent="0.2">
      <c r="A132" s="79" t="s">
        <v>74</v>
      </c>
      <c r="B132" s="67">
        <v>8</v>
      </c>
      <c r="C132" s="66">
        <v>49</v>
      </c>
      <c r="D132" s="98">
        <f>IFERROR(((B132/C132)-1)*100,IF(B132+C132&lt;&gt;0,100,0))</f>
        <v>-83.673469387755105</v>
      </c>
      <c r="E132" s="66">
        <v>9677</v>
      </c>
      <c r="F132" s="66">
        <v>13007</v>
      </c>
      <c r="G132" s="98">
        <f>IFERROR(((E132/F132)-1)*100,IF(E132+F132&lt;&gt;0,100,0))</f>
        <v>-25.601599138925192</v>
      </c>
    </row>
    <row r="133" spans="1:7" s="16" customFormat="1" ht="12" x14ac:dyDescent="0.2">
      <c r="A133" s="81" t="s">
        <v>34</v>
      </c>
      <c r="B133" s="82">
        <f>SUM(B130:B132)</f>
        <v>30340</v>
      </c>
      <c r="C133" s="82">
        <f>SUM(C130:C132)</f>
        <v>84583</v>
      </c>
      <c r="D133" s="98">
        <f>IFERROR(((B133/C133)-1)*100,IF(B133+C133&lt;&gt;0,100,0))</f>
        <v>-64.129907901114876</v>
      </c>
      <c r="E133" s="82">
        <f>SUM(E130:E132)</f>
        <v>5838284</v>
      </c>
      <c r="F133" s="82">
        <f>SUM(F130:F132)</f>
        <v>6261849</v>
      </c>
      <c r="G133" s="98">
        <f>IFERROR(((E133/F133)-1)*100,IF(E133+F133&lt;&gt;0,100,0))</f>
        <v>-6.7642161284949491</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9657</v>
      </c>
      <c r="C136" s="66">
        <v>567</v>
      </c>
      <c r="D136" s="98">
        <f>IFERROR(((B136/C136)-1)*100,)</f>
        <v>1603.1746031746031</v>
      </c>
      <c r="E136" s="66">
        <v>285653</v>
      </c>
      <c r="F136" s="66">
        <v>387951</v>
      </c>
      <c r="G136" s="98">
        <f>IFERROR(((E136/F136)-1)*100,)</f>
        <v>-26.368793997180052</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9657</v>
      </c>
      <c r="C138" s="82">
        <f>SUM(C136:C137)</f>
        <v>567</v>
      </c>
      <c r="D138" s="98">
        <f>IFERROR(((B138/C138)-1)*100,)</f>
        <v>1603.1746031746031</v>
      </c>
      <c r="E138" s="82">
        <f>SUM(E136:E137)</f>
        <v>285653</v>
      </c>
      <c r="F138" s="82">
        <f>SUM(F136:F137)</f>
        <v>387951</v>
      </c>
      <c r="G138" s="98">
        <f>IFERROR(((E138/F138)-1)*100,)</f>
        <v>-26.368793997180052</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78">
        <v>0</v>
      </c>
      <c r="D141" s="98">
        <f>IFERROR(((B141/C141)-1)*100,IF(B141+C141&lt;&gt;0,100,0))</f>
        <v>0</v>
      </c>
      <c r="E141" s="66">
        <v>1932016.6625000001</v>
      </c>
      <c r="F141" s="78">
        <v>0</v>
      </c>
      <c r="G141" s="98">
        <f>IFERROR(((E141/F141)-1)*100,IF(E141+F141&lt;&gt;0,100,0))</f>
        <v>100</v>
      </c>
    </row>
    <row r="142" spans="1:7" s="32" customFormat="1" x14ac:dyDescent="0.2">
      <c r="A142" s="79" t="s">
        <v>72</v>
      </c>
      <c r="B142" s="67">
        <v>2821721.2191400002</v>
      </c>
      <c r="C142" s="66">
        <v>8079109.64549</v>
      </c>
      <c r="D142" s="98">
        <f>IFERROR(((B142/C142)-1)*100,IF(B142+C142&lt;&gt;0,100,0))</f>
        <v>-65.07385908897561</v>
      </c>
      <c r="E142" s="66">
        <v>539547733.43825996</v>
      </c>
      <c r="F142" s="66">
        <v>582181721.79583001</v>
      </c>
      <c r="G142" s="98">
        <f>IFERROR(((E142/F142)-1)*100,IF(E142+F142&lt;&gt;0,100,0))</f>
        <v>-7.3231409990095369</v>
      </c>
    </row>
    <row r="143" spans="1:7" s="32" customFormat="1" x14ac:dyDescent="0.2">
      <c r="A143" s="79" t="s">
        <v>74</v>
      </c>
      <c r="B143" s="67">
        <v>38052.519999999997</v>
      </c>
      <c r="C143" s="66">
        <v>228649.59</v>
      </c>
      <c r="D143" s="98">
        <f>IFERROR(((B143/C143)-1)*100,IF(B143+C143&lt;&gt;0,100,0))</f>
        <v>-83.357713433905573</v>
      </c>
      <c r="E143" s="66">
        <v>52127404.539999999</v>
      </c>
      <c r="F143" s="66">
        <v>63998326.600000001</v>
      </c>
      <c r="G143" s="98">
        <f>IFERROR(((E143/F143)-1)*100,IF(E143+F143&lt;&gt;0,100,0))</f>
        <v>-18.548800711923619</v>
      </c>
    </row>
    <row r="144" spans="1:7" s="16" customFormat="1" ht="12" x14ac:dyDescent="0.2">
      <c r="A144" s="81" t="s">
        <v>34</v>
      </c>
      <c r="B144" s="82">
        <f>SUM(B141:B143)</f>
        <v>2859773.7391400002</v>
      </c>
      <c r="C144" s="82">
        <f>SUM(C141:C143)</f>
        <v>8307759.2354899999</v>
      </c>
      <c r="D144" s="98">
        <f>IFERROR(((B144/C144)-1)*100,IF(B144+C144&lt;&gt;0,100,0))</f>
        <v>-65.577074899771958</v>
      </c>
      <c r="E144" s="82">
        <f>SUM(E141:E143)</f>
        <v>593607154.64075994</v>
      </c>
      <c r="F144" s="82">
        <f>SUM(F141:F143)</f>
        <v>646180048.39583004</v>
      </c>
      <c r="G144" s="98">
        <f>IFERROR(((E144/F144)-1)*100,IF(E144+F144&lt;&gt;0,100,0))</f>
        <v>-8.1359512546982149</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30192.610499999999</v>
      </c>
      <c r="C147" s="66">
        <v>1699.6769999999999</v>
      </c>
      <c r="D147" s="98">
        <f>IFERROR(((B147/C147)-1)*100,IF(B147+C147&lt;&gt;0,100,0))</f>
        <v>1676.3734227150217</v>
      </c>
      <c r="E147" s="66">
        <v>536802.71733000001</v>
      </c>
      <c r="F147" s="66">
        <v>625893.68281999999</v>
      </c>
      <c r="G147" s="98">
        <f>IFERROR(((E147/F147)-1)*100,IF(E147+F147&lt;&gt;0,100,0))</f>
        <v>-14.234201100831612</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30192.610499999999</v>
      </c>
      <c r="C149" s="82">
        <f>SUM(C147:C148)</f>
        <v>1699.6769999999999</v>
      </c>
      <c r="D149" s="98">
        <f>IFERROR(((B149/C149)-1)*100,IF(B149+C149&lt;&gt;0,100,0))</f>
        <v>1676.3734227150217</v>
      </c>
      <c r="E149" s="82">
        <f>SUM(E147:E148)</f>
        <v>536802.71733000001</v>
      </c>
      <c r="F149" s="82">
        <f>SUM(F147:F148)</f>
        <v>625893.68281999999</v>
      </c>
      <c r="G149" s="98">
        <f>IFERROR(((E149/F149)-1)*100,IF(E149+F149&lt;&gt;0,100,0))</f>
        <v>-14.234201100831612</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78">
        <v>0</v>
      </c>
      <c r="D152" s="98">
        <f>IFERROR(((B152/C152)-1)*100,IF(B152+C152&lt;&gt;0,100,0))</f>
        <v>100</v>
      </c>
      <c r="E152" s="78"/>
      <c r="F152" s="78"/>
      <c r="G152" s="65"/>
    </row>
    <row r="153" spans="1:7" s="16" customFormat="1" ht="12" x14ac:dyDescent="0.2">
      <c r="A153" s="79" t="s">
        <v>72</v>
      </c>
      <c r="B153" s="67">
        <v>991603</v>
      </c>
      <c r="C153" s="66">
        <v>934983</v>
      </c>
      <c r="D153" s="98">
        <f>IFERROR(((B153/C153)-1)*100,IF(B153+C153&lt;&gt;0,100,0))</f>
        <v>6.0557250773543458</v>
      </c>
      <c r="E153" s="78"/>
      <c r="F153" s="78"/>
      <c r="G153" s="65"/>
    </row>
    <row r="154" spans="1:7" s="16" customFormat="1" ht="12" x14ac:dyDescent="0.2">
      <c r="A154" s="79" t="s">
        <v>74</v>
      </c>
      <c r="B154" s="67">
        <v>1714</v>
      </c>
      <c r="C154" s="66">
        <v>2433</v>
      </c>
      <c r="D154" s="98">
        <f>IFERROR(((B154/C154)-1)*100,IF(B154+C154&lt;&gt;0,100,0))</f>
        <v>-29.551993423756684</v>
      </c>
      <c r="E154" s="78"/>
      <c r="F154" s="78"/>
      <c r="G154" s="65"/>
    </row>
    <row r="155" spans="1:7" s="28" customFormat="1" ht="12" x14ac:dyDescent="0.2">
      <c r="A155" s="81" t="s">
        <v>34</v>
      </c>
      <c r="B155" s="82">
        <f>SUM(B152:B154)</f>
        <v>1023788</v>
      </c>
      <c r="C155" s="82">
        <f>SUM(C152:C154)</f>
        <v>937416</v>
      </c>
      <c r="D155" s="98">
        <f>IFERROR(((B155/C155)-1)*100,IF(B155+C155&lt;&gt;0,100,0))</f>
        <v>9.2138388932981652</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108556</v>
      </c>
      <c r="C158" s="66">
        <v>274524</v>
      </c>
      <c r="D158" s="98">
        <f>IFERROR(((B158/C158)-1)*100,IF(B158+C158&lt;&gt;0,100,0))</f>
        <v>-60.456644956360826</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108556</v>
      </c>
      <c r="C160" s="82">
        <f>SUM(C158:C159)</f>
        <v>274524</v>
      </c>
      <c r="D160" s="98">
        <f>IFERROR(((B160/C160)-1)*100,IF(B160+C160&lt;&gt;0,100,0))</f>
        <v>-60.456644956360826</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7740</v>
      </c>
      <c r="C168" s="113">
        <v>8376</v>
      </c>
      <c r="D168" s="111">
        <f>IFERROR(((B168/C168)-1)*100,IF(B168+C168&lt;&gt;0,100,0))</f>
        <v>-7.5931232091690504</v>
      </c>
      <c r="E168" s="113">
        <v>182102</v>
      </c>
      <c r="F168" s="113">
        <v>195989</v>
      </c>
      <c r="G168" s="111">
        <f>IFERROR(((E168/F168)-1)*100,IF(E168+F168&lt;&gt;0,100,0))</f>
        <v>-7.0856017429549611</v>
      </c>
    </row>
    <row r="169" spans="1:7" x14ac:dyDescent="0.2">
      <c r="A169" s="101" t="s">
        <v>32</v>
      </c>
      <c r="B169" s="112">
        <v>59705</v>
      </c>
      <c r="C169" s="113">
        <v>68208</v>
      </c>
      <c r="D169" s="111">
        <f t="shared" ref="D169:D171" si="5">IFERROR(((B169/C169)-1)*100,IF(B169+C169&lt;&gt;0,100,0))</f>
        <v>-12.466279615294395</v>
      </c>
      <c r="E169" s="113">
        <v>1280680</v>
      </c>
      <c r="F169" s="113">
        <v>1190301</v>
      </c>
      <c r="G169" s="111">
        <f>IFERROR(((E169/F169)-1)*100,IF(E169+F169&lt;&gt;0,100,0))</f>
        <v>7.5929533790192627</v>
      </c>
    </row>
    <row r="170" spans="1:7" x14ac:dyDescent="0.2">
      <c r="A170" s="101" t="s">
        <v>92</v>
      </c>
      <c r="B170" s="112">
        <v>19430786</v>
      </c>
      <c r="C170" s="113">
        <v>18940838</v>
      </c>
      <c r="D170" s="111">
        <f t="shared" si="5"/>
        <v>2.5867282112861156</v>
      </c>
      <c r="E170" s="113">
        <v>419027844</v>
      </c>
      <c r="F170" s="113">
        <v>312628202</v>
      </c>
      <c r="G170" s="111">
        <f>IFERROR(((E170/F170)-1)*100,IF(E170+F170&lt;&gt;0,100,0))</f>
        <v>34.033923145551668</v>
      </c>
    </row>
    <row r="171" spans="1:7" x14ac:dyDescent="0.2">
      <c r="A171" s="101" t="s">
        <v>93</v>
      </c>
      <c r="B171" s="112">
        <v>128776</v>
      </c>
      <c r="C171" s="113">
        <v>138388</v>
      </c>
      <c r="D171" s="111">
        <f t="shared" si="5"/>
        <v>-6.9456889325664068</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773</v>
      </c>
      <c r="C174" s="113">
        <v>268</v>
      </c>
      <c r="D174" s="111">
        <f t="shared" ref="D174:D177" si="6">IFERROR(((B174/C174)-1)*100,IF(B174+C174&lt;&gt;0,100,0))</f>
        <v>188.43283582089555</v>
      </c>
      <c r="E174" s="113">
        <v>9240</v>
      </c>
      <c r="F174" s="113">
        <v>9200</v>
      </c>
      <c r="G174" s="111">
        <f t="shared" ref="G174" si="7">IFERROR(((E174/F174)-1)*100,IF(E174+F174&lt;&gt;0,100,0))</f>
        <v>0.43478260869564966</v>
      </c>
    </row>
    <row r="175" spans="1:7" x14ac:dyDescent="0.2">
      <c r="A175" s="101" t="s">
        <v>32</v>
      </c>
      <c r="B175" s="112">
        <v>7125</v>
      </c>
      <c r="C175" s="113">
        <v>5391</v>
      </c>
      <c r="D175" s="111">
        <f t="shared" si="6"/>
        <v>32.164718976071228</v>
      </c>
      <c r="E175" s="113">
        <v>121447</v>
      </c>
      <c r="F175" s="113">
        <v>101074</v>
      </c>
      <c r="G175" s="111">
        <f t="shared" ref="G175" si="8">IFERROR(((E175/F175)-1)*100,IF(E175+F175&lt;&gt;0,100,0))</f>
        <v>20.156518986089388</v>
      </c>
    </row>
    <row r="176" spans="1:7" x14ac:dyDescent="0.2">
      <c r="A176" s="101" t="s">
        <v>92</v>
      </c>
      <c r="B176" s="112">
        <v>286187</v>
      </c>
      <c r="C176" s="113">
        <v>54076</v>
      </c>
      <c r="D176" s="111">
        <f t="shared" si="6"/>
        <v>429.2310821806347</v>
      </c>
      <c r="E176" s="113">
        <v>2637996</v>
      </c>
      <c r="F176" s="113">
        <v>830504</v>
      </c>
      <c r="G176" s="111">
        <f t="shared" ref="G176" si="9">IFERROR(((E176/F176)-1)*100,IF(E176+F176&lt;&gt;0,100,0))</f>
        <v>217.6379644167879</v>
      </c>
    </row>
    <row r="177" spans="1:7" x14ac:dyDescent="0.2">
      <c r="A177" s="101" t="s">
        <v>93</v>
      </c>
      <c r="B177" s="112">
        <v>59513</v>
      </c>
      <c r="C177" s="113">
        <v>42898</v>
      </c>
      <c r="D177" s="111">
        <f t="shared" si="6"/>
        <v>38.731409389715132</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2021-05-31T06:18:04Z</dcterms:modified>
</cp:coreProperties>
</file>