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<sst xmlns="http://schemas.openxmlformats.org/spreadsheetml/2006/main" count="265" uniqueCount="100">
  <si>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</si>
  <si>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</si>
  <si>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</si>
  <si>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</si>
  <si>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</si>
  <si>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</si>
  <si>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</si>
  <si>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</si>
  <si>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</si>
  <si>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</si>
  <si>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</si>
  <si>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</si>
  <si>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</si>
  <si>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</si>
  <si>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</si>
  <si>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</si>
  <si>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</si>
  <si>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</si>
  <si>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</si>
  <si>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</si>
  <si>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</si>
  <si>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</si>
  <si>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</si>
  <si>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</si>
  <si>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</si>
  <si>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</si>
  <si>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</si>
  <si>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</si>
  <si>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</si>
  <si>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</si>
  <si>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</si>
  <si>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</si>
  <si>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</si>
  <si>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</si>
  <si>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</si>
  <si>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</si>
  <si>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</si>
  <si>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</si>
  <si>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</si>
  <si>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</si>
  <si>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</si>
  <si>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</si>
  <si>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</si>
  <si>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</si>
  <si>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</si>
  <si>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</si>
  <si>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</si>
  <si>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</si>
  <si>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</si>
  <si>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</si>
  <si>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</si>
  <si>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</si>
  <si>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</si>
  <si>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</si>
  <si>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</si>
  <si>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</si>
  <si>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</si>
  <si>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</si>
  <si>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</si>
  <si>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</si>
  <si>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</si>
  <si>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</si>
  <si>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</si>
  <si>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</si>
  <si>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</si>
  <si>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</si>
  <si>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</si>
  <si>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</si>
  <si>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</si>
  <si>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</si>
  <si>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</si>
  <si>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</si>
  <si>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</si>
  <si>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</si>
  <si>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</si>
  <si>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</si>
  <si>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</si>
  <si>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</si>
  <si>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</si>
  <si>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</si>
  <si>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</si>
  <si>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</si>
  <si>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</si>
  <si>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</si>
  <si>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</si>
  <si>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</si>
  <si>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</si>
  <si>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</si>
  <si>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</si>
  <si>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</si>
  <si>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</si>
  <si>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</si>
  <si>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</si>
  <si>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</si>
  <si>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</si>
  <si>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</si>
  <si>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</si>
  <si>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23 July 2021</t>
  </si>
  <si>
    <t>23.07.2021</t>
  </si>
  <si>
    <t>17.07.2020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</si>
</sst>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1332182</v>
      </c>
      <c r="C11" s="67">
        <v>1581986</v>
      </c>
      <c r="D11" s="98">
        <f>IFERROR(((B11/C11)-1)*100,IF(B11+C11&lt;&gt;0,100,0))</f>
        <v>-15.790531648194106</v>
      </c>
      <c r="E11" s="67">
        <v>45765023</v>
      </c>
      <c r="F11" s="67">
        <v>54055835</v>
      </c>
      <c r="G11" s="98">
        <f>IFERROR(((E11/F11)-1)*100,IF(E11+F11&lt;&gt;0,100,0))</f>
        <v>-15.337496867821942</v>
      </c>
    </row>
    <row r="12" spans="1:7" s="16" customFormat="1" ht="12" x14ac:dyDescent="0.2">
      <c r="A12" s="64" t="s">
        <v>9</v>
      </c>
      <c r="B12" s="67">
        <v>1791798.0689999999</v>
      </c>
      <c r="C12" s="67">
        <v>2095011.8489999999</v>
      </c>
      <c r="D12" s="98">
        <f>IFERROR(((B12/C12)-1)*100,IF(B12+C12&lt;&gt;0,100,0))</f>
        <v>-14.473129598036948</v>
      </c>
      <c r="E12" s="67">
        <v>71145934.001000002</v>
      </c>
      <c r="F12" s="67">
        <v>67053794.873000003</v>
      </c>
      <c r="G12" s="98">
        <f>IFERROR(((E12/F12)-1)*100,IF(E12+F12&lt;&gt;0,100,0))</f>
        <v>6.1027703737730477</v>
      </c>
    </row>
    <row r="13" spans="1:7" s="16" customFormat="1" ht="12" x14ac:dyDescent="0.2">
      <c r="A13" s="64" t="s">
        <v>10</v>
      </c>
      <c r="B13" s="67">
        <v>86246765.456254497</v>
      </c>
      <c r="C13" s="67">
        <v>100488518.83982299</v>
      </c>
      <c r="D13" s="98">
        <f>IFERROR(((B13/C13)-1)*100,IF(B13+C13&lt;&gt;0,100,0))</f>
        <v>-14.172517963240772</v>
      </c>
      <c r="E13" s="67">
        <v>3137752346.7263799</v>
      </c>
      <c r="F13" s="67">
        <v>3310048188.6466999</v>
      </c>
      <c r="G13" s="98">
        <f>IFERROR(((E13/F13)-1)*100,IF(E13+F13&lt;&gt;0,100,0))</f>
        <v>-5.2052366642662884</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390</v>
      </c>
      <c r="C16" s="67">
        <v>442</v>
      </c>
      <c r="D16" s="98">
        <f>IFERROR(((B16/C16)-1)*100,IF(B16+C16&lt;&gt;0,100,0))</f>
        <v>-11.764705882352944</v>
      </c>
      <c r="E16" s="67">
        <v>9744</v>
      </c>
      <c r="F16" s="67">
        <v>8790</v>
      </c>
      <c r="G16" s="98">
        <f>IFERROR(((E16/F16)-1)*100,IF(E16+F16&lt;&gt;0,100,0))</f>
        <v>10.853242320819124</v>
      </c>
    </row>
    <row r="17" spans="1:7" s="16" customFormat="1" ht="12" x14ac:dyDescent="0.2">
      <c r="A17" s="64" t="s">
        <v>9</v>
      </c>
      <c r="B17" s="67">
        <v>362000.86800000002</v>
      </c>
      <c r="C17" s="67">
        <v>146145.239</v>
      </c>
      <c r="D17" s="98">
        <f>IFERROR(((B17/C17)-1)*100,IF(B17+C17&lt;&gt;0,100,0))</f>
        <v>147.699391698966</v>
      </c>
      <c r="E17" s="67">
        <v>6683046.1809999999</v>
      </c>
      <c r="F17" s="67">
        <v>5610428.1900000004</v>
      </c>
      <c r="G17" s="98">
        <f>IFERROR(((E17/F17)-1)*100,IF(E17+F17&lt;&gt;0,100,0))</f>
        <v>19.118291058636629</v>
      </c>
    </row>
    <row r="18" spans="1:7" s="16" customFormat="1" ht="12" x14ac:dyDescent="0.2">
      <c r="A18" s="64" t="s">
        <v>10</v>
      </c>
      <c r="B18" s="67">
        <v>9644030.4496945497</v>
      </c>
      <c r="C18" s="67">
        <v>7741297.3272087499</v>
      </c>
      <c r="D18" s="98">
        <f>IFERROR(((B18/C18)-1)*100,IF(B18+C18&lt;&gt;0,100,0))</f>
        <v>24.578995510199086</v>
      </c>
      <c r="E18" s="67">
        <v>240939734.10875899</v>
      </c>
      <c r="F18" s="67">
        <v>180167486.95304</v>
      </c>
      <c r="G18" s="98">
        <f>IFERROR(((E18/F18)-1)*100,IF(E18+F18&lt;&gt;0,100,0))</f>
        <v>33.73097343116023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12379225.55957</v>
      </c>
      <c r="C24" s="66">
        <v>15597860.751329999</v>
      </c>
      <c r="D24" s="65">
        <f>B24-C24</f>
        <v>-3218635.1917599998</v>
      </c>
      <c r="E24" s="67">
        <v>557424388.46959996</v>
      </c>
      <c r="F24" s="67">
        <v>547748736.78766</v>
      </c>
      <c r="G24" s="65">
        <f>E24-F24</f>
        <v>9675651.6819399595</v>
      </c>
    </row>
    <row r="25" spans="1:7" s="16" customFormat="1" ht="12" x14ac:dyDescent="0.2">
      <c r="A25" s="68" t="s">
        <v>15</v>
      </c>
      <c r="B25" s="66">
        <v>20089379.419259999</v>
      </c>
      <c r="C25" s="66">
        <v>19218276.482190002</v>
      </c>
      <c r="D25" s="65">
        <f>B25-C25</f>
        <v>871102.93706999719</v>
      </c>
      <c r="E25" s="67">
        <v>619351222.16021001</v>
      </c>
      <c r="F25" s="67">
        <v>604256155.67730999</v>
      </c>
      <c r="G25" s="65">
        <f>E25-F25</f>
        <v>15095066.482900023</v>
      </c>
    </row>
    <row r="26" spans="1:7" s="28" customFormat="1" ht="12" x14ac:dyDescent="0.2">
      <c r="A26" s="69" t="s">
        <v>16</v>
      </c>
      <c r="B26" s="70">
        <f>B24-B25</f>
        <v>-7710153.8596899994</v>
      </c>
      <c r="C26" s="70">
        <f>C24-C25</f>
        <v>-3620415.7308600023</v>
      </c>
      <c r="D26" s="70"/>
      <c r="E26" s="70">
        <f>E24-E25</f>
        <v>-61926833.690610051</v>
      </c>
      <c r="F26" s="70">
        <f>F24-F25</f>
        <v>-56507418.889649987</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68063.696118399996</v>
      </c>
      <c r="C33" s="126">
        <v>55911.79824253</v>
      </c>
      <c r="D33" s="98">
        <f t="shared" ref="D33:D42" si="0">IFERROR(((B33/C33)-1)*100,IF(B33+C33&lt;&gt;0,100,0))</f>
        <v>21.734049445446924</v>
      </c>
      <c r="E33" s="64"/>
      <c r="F33" s="126">
        <v>68266.149999999994</v>
      </c>
      <c r="G33" s="126">
        <v>64556.67</v>
      </c>
    </row>
    <row r="34" spans="1:7" s="16" customFormat="1" ht="12" x14ac:dyDescent="0.2">
      <c r="A34" s="64" t="s">
        <v>23</v>
      </c>
      <c r="B34" s="126">
        <v>74248.774931620006</v>
      </c>
      <c r="C34" s="126">
        <v>58743.846660230003</v>
      </c>
      <c r="D34" s="98">
        <f t="shared" si="0"/>
        <v>26.394131731054891</v>
      </c>
      <c r="E34" s="64"/>
      <c r="F34" s="126">
        <v>74444.320000000007</v>
      </c>
      <c r="G34" s="126">
        <v>71714.509999999995</v>
      </c>
    </row>
    <row r="35" spans="1:7" s="16" customFormat="1" ht="12" x14ac:dyDescent="0.2">
      <c r="A35" s="64" t="s">
        <v>24</v>
      </c>
      <c r="B35" s="126">
        <v>56553.642811029997</v>
      </c>
      <c r="C35" s="126">
        <v>35861.56209241</v>
      </c>
      <c r="D35" s="98">
        <f t="shared" si="0"/>
        <v>57.699886762599832</v>
      </c>
      <c r="E35" s="64"/>
      <c r="F35" s="126">
        <v>56553.64</v>
      </c>
      <c r="G35" s="126">
        <v>54929.75</v>
      </c>
    </row>
    <row r="36" spans="1:7" s="16" customFormat="1" ht="12" x14ac:dyDescent="0.2">
      <c r="A36" s="64" t="s">
        <v>25</v>
      </c>
      <c r="B36" s="126">
        <v>61932.984315900001</v>
      </c>
      <c r="C36" s="126">
        <v>51515.875563809997</v>
      </c>
      <c r="D36" s="98">
        <f t="shared" si="0"/>
        <v>20.221162191423648</v>
      </c>
      <c r="E36" s="64"/>
      <c r="F36" s="126">
        <v>62167.21</v>
      </c>
      <c r="G36" s="126">
        <v>58537.02</v>
      </c>
    </row>
    <row r="37" spans="1:7" s="16" customFormat="1" ht="12" x14ac:dyDescent="0.2">
      <c r="A37" s="64" t="s">
        <v>79</v>
      </c>
      <c r="B37" s="126">
        <v>66903.543606249994</v>
      </c>
      <c r="C37" s="126">
        <v>54569.824602059998</v>
      </c>
      <c r="D37" s="98">
        <f t="shared" si="0"/>
        <v>22.601720079057031</v>
      </c>
      <c r="E37" s="64"/>
      <c r="F37" s="126">
        <v>67355.72</v>
      </c>
      <c r="G37" s="126">
        <v>61975.83</v>
      </c>
    </row>
    <row r="38" spans="1:7" s="16" customFormat="1" ht="12" x14ac:dyDescent="0.2">
      <c r="A38" s="64" t="s">
        <v>26</v>
      </c>
      <c r="B38" s="126">
        <v>89441.520410860001</v>
      </c>
      <c r="C38" s="126">
        <v>74864.111953279993</v>
      </c>
      <c r="D38" s="98">
        <f t="shared" si="0"/>
        <v>19.47182445265263</v>
      </c>
      <c r="E38" s="64"/>
      <c r="F38" s="126">
        <v>89573.24</v>
      </c>
      <c r="G38" s="126">
        <v>85251.45</v>
      </c>
    </row>
    <row r="39" spans="1:7" s="16" customFormat="1" ht="12" x14ac:dyDescent="0.2">
      <c r="A39" s="64" t="s">
        <v>27</v>
      </c>
      <c r="B39" s="126">
        <v>12820.38998405</v>
      </c>
      <c r="C39" s="126">
        <v>10613.40025296</v>
      </c>
      <c r="D39" s="98">
        <f t="shared" si="0"/>
        <v>20.794370121625128</v>
      </c>
      <c r="E39" s="64"/>
      <c r="F39" s="126">
        <v>12914.33</v>
      </c>
      <c r="G39" s="126">
        <v>12359.41</v>
      </c>
    </row>
    <row r="40" spans="1:7" s="16" customFormat="1" ht="12" x14ac:dyDescent="0.2">
      <c r="A40" s="64" t="s">
        <v>28</v>
      </c>
      <c r="B40" s="126">
        <v>85014.963757039994</v>
      </c>
      <c r="C40" s="126">
        <v>71387.736040699994</v>
      </c>
      <c r="D40" s="98">
        <f t="shared" si="0"/>
        <v>19.089031915188848</v>
      </c>
      <c r="E40" s="64"/>
      <c r="F40" s="126">
        <v>85207.38</v>
      </c>
      <c r="G40" s="126">
        <v>81220.649999999994</v>
      </c>
    </row>
    <row r="41" spans="1:7" s="16" customFormat="1" ht="12" x14ac:dyDescent="0.2">
      <c r="A41" s="64" t="s">
        <v>29</v>
      </c>
      <c r="B41" s="72"/>
      <c r="C41" s="126">
        <v>5637.1363569499999</v>
      </c>
      <c r="D41" s="98">
        <f t="shared" si="0"/>
        <v>-100</v>
      </c>
      <c r="E41" s="64"/>
      <c r="F41" s="72"/>
      <c r="G41" s="72"/>
    </row>
    <row r="42" spans="1:7" s="16" customFormat="1" ht="12" x14ac:dyDescent="0.2">
      <c r="A42" s="64" t="s">
        <v>78</v>
      </c>
      <c r="B42" s="126">
        <v>1122.2959682799999</v>
      </c>
      <c r="C42" s="126">
        <v>850.00377040000001</v>
      </c>
      <c r="D42" s="98">
        <f t="shared" si="0"/>
        <v>32.034234124851359</v>
      </c>
      <c r="E42" s="64"/>
      <c r="F42" s="126">
        <v>1136.06</v>
      </c>
      <c r="G42" s="126">
        <v>1078.06</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19013.3305112095</v>
      </c>
      <c r="D48" s="72"/>
      <c r="E48" s="127">
        <v>17066.132674793698</v>
      </c>
      <c r="F48" s="72"/>
      <c r="G48" s="98">
        <f>IFERROR(((C48/E48)-1)*100,IF(C48+E48&lt;&gt;0,100,0))</f>
        <v>11.409719316736421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1281</v>
      </c>
      <c r="D54" s="75"/>
      <c r="E54" s="128">
        <v>210822</v>
      </c>
      <c r="F54" s="128">
        <v>21873039.949999999</v>
      </c>
      <c r="G54" s="128">
        <v>9078709.1999999993</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5987</v>
      </c>
      <c r="C68" s="66">
        <v>5268</v>
      </c>
      <c r="D68" s="98">
        <f>IFERROR(((B68/C68)-1)*100,IF(B68+C68&lt;&gt;0,100,0))</f>
        <v>13.648443432042523</v>
      </c>
      <c r="E68" s="66">
        <v>190550</v>
      </c>
      <c r="F68" s="66">
        <v>202102</v>
      </c>
      <c r="G68" s="98">
        <f>IFERROR(((E68/F68)-1)*100,IF(E68+F68&lt;&gt;0,100,0))</f>
        <v>-5.7159256217157672</v>
      </c>
    </row>
    <row r="69" spans="1:7" s="16" customFormat="1" ht="12" x14ac:dyDescent="0.2">
      <c r="A69" s="79" t="s">
        <v>54</v>
      </c>
      <c r="B69" s="67">
        <v>192963696.75799999</v>
      </c>
      <c r="C69" s="66">
        <v>184767464.345</v>
      </c>
      <c r="D69" s="98">
        <f>IFERROR(((B69/C69)-1)*100,IF(B69+C69&lt;&gt;0,100,0))</f>
        <v>4.4359716912583114</v>
      </c>
      <c r="E69" s="66">
        <v>6010279123.6239996</v>
      </c>
      <c r="F69" s="66">
        <v>6776206783.0559998</v>
      </c>
      <c r="G69" s="98">
        <f>IFERROR(((E69/F69)-1)*100,IF(E69+F69&lt;&gt;0,100,0))</f>
        <v>-11.30319194725894</v>
      </c>
    </row>
    <row r="70" spans="1:7" s="62" customFormat="1" ht="12" x14ac:dyDescent="0.2">
      <c r="A70" s="79" t="s">
        <v>55</v>
      </c>
      <c r="B70" s="67">
        <v>183851542.11125001</v>
      </c>
      <c r="C70" s="66">
        <v>179023037.54815</v>
      </c>
      <c r="D70" s="98">
        <f>IFERROR(((B70/C70)-1)*100,IF(B70+C70&lt;&gt;0,100,0))</f>
        <v>2.6971414568928598</v>
      </c>
      <c r="E70" s="66">
        <v>5900762339.6166401</v>
      </c>
      <c r="F70" s="66">
        <v>6524469648.4368496</v>
      </c>
      <c r="G70" s="98">
        <f>IFERROR(((E70/F70)-1)*100,IF(E70+F70&lt;&gt;0,100,0))</f>
        <v>-9.55950969853372</v>
      </c>
    </row>
    <row r="71" spans="1:7" s="16" customFormat="1" ht="12" x14ac:dyDescent="0.2">
      <c r="A71" s="79" t="s">
        <v>94</v>
      </c>
      <c r="B71" s="98">
        <f>IFERROR(B69/B68/1000,)</f>
        <v>32.230448765324866</v>
      </c>
      <c r="C71" s="98">
        <f>IFERROR(C69/C68/1000,)</f>
        <v>35.073550559035681</v>
      </c>
      <c r="D71" s="98">
        <f>IFERROR(((B71/C71)-1)*100,IF(B71+C71&lt;&gt;0,100,0))</f>
        <v>-8.1061134341825927</v>
      </c>
      <c r="E71" s="98">
        <f>IFERROR(E69/E68/1000,)</f>
        <v>31.541742973623716</v>
      </c>
      <c r="F71" s="98">
        <f>IFERROR(F69/F68/1000,)</f>
        <v>33.528647826622198</v>
      </c>
      <c r="G71" s="98">
        <f>IFERROR(((E71/F71)-1)*100,IF(E71+F71&lt;&gt;0,100,0))</f>
        <v>-5.9259915976118016</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3052</v>
      </c>
      <c r="C74" s="66">
        <v>2285</v>
      </c>
      <c r="D74" s="98">
        <f>IFERROR(((B74/C74)-1)*100,IF(B74+C74&lt;&gt;0,100,0))</f>
        <v>33.566739606126902</v>
      </c>
      <c r="E74" s="66">
        <v>83774</v>
      </c>
      <c r="F74" s="66">
        <v>88142</v>
      </c>
      <c r="G74" s="98">
        <f>IFERROR(((E74/F74)-1)*100,IF(E74+F74&lt;&gt;0,100,0))</f>
        <v>-4.9556397631095317</v>
      </c>
    </row>
    <row r="75" spans="1:7" s="16" customFormat="1" ht="12" x14ac:dyDescent="0.2">
      <c r="A75" s="79" t="s">
        <v>54</v>
      </c>
      <c r="B75" s="67">
        <v>476027177.208</v>
      </c>
      <c r="C75" s="66">
        <v>416418551.51999998</v>
      </c>
      <c r="D75" s="98">
        <f>IFERROR(((B75/C75)-1)*100,IF(B75+C75&lt;&gt;0,100,0))</f>
        <v>14.314594167435191</v>
      </c>
      <c r="E75" s="66">
        <v>12959847889.009001</v>
      </c>
      <c r="F75" s="66">
        <v>12371033183.535999</v>
      </c>
      <c r="G75" s="98">
        <f>IFERROR(((E75/F75)-1)*100,IF(E75+F75&lt;&gt;0,100,0))</f>
        <v>4.7596243315928266</v>
      </c>
    </row>
    <row r="76" spans="1:7" s="16" customFormat="1" ht="12" x14ac:dyDescent="0.2">
      <c r="A76" s="79" t="s">
        <v>55</v>
      </c>
      <c r="B76" s="67">
        <v>448665039.02019</v>
      </c>
      <c r="C76" s="66">
        <v>400276530.23272002</v>
      </c>
      <c r="D76" s="98">
        <f>IFERROR(((B76/C76)-1)*100,IF(B76+C76&lt;&gt;0,100,0))</f>
        <v>12.088769920968634</v>
      </c>
      <c r="E76" s="66">
        <v>12526011277.4811</v>
      </c>
      <c r="F76" s="66">
        <v>12119740190.734301</v>
      </c>
      <c r="G76" s="98">
        <f>IFERROR(((E76/F76)-1)*100,IF(E76+F76&lt;&gt;0,100,0))</f>
        <v>3.3521435307449776</v>
      </c>
    </row>
    <row r="77" spans="1:7" s="16" customFormat="1" ht="12" x14ac:dyDescent="0.2">
      <c r="A77" s="79" t="s">
        <v>94</v>
      </c>
      <c r="B77" s="98">
        <f>IFERROR(B75/B74/1000,)</f>
        <v>155.97220747313239</v>
      </c>
      <c r="C77" s="98">
        <f>IFERROR(C75/C74/1000,)</f>
        <v>182.24006631072209</v>
      </c>
      <c r="D77" s="98">
        <f>IFERROR(((B77/C77)-1)*100,IF(B77+C77&lt;&gt;0,100,0))</f>
        <v>-14.413876909374368</v>
      </c>
      <c r="E77" s="98">
        <f>IFERROR(E75/E74/1000,)</f>
        <v>154.70012043126746</v>
      </c>
      <c r="F77" s="98">
        <f>IFERROR(F75/F74/1000,)</f>
        <v>140.35344312060084</v>
      </c>
      <c r="G77" s="98">
        <f>IFERROR(((E77/F77)-1)*100,IF(E77+F77&lt;&gt;0,100,0))</f>
        <v>10.221820706129048</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154</v>
      </c>
      <c r="C80" s="66">
        <v>202</v>
      </c>
      <c r="D80" s="98">
        <f>IFERROR(((B80/C80)-1)*100,IF(B80+C80&lt;&gt;0,100,0))</f>
        <v>-23.762376237623762</v>
      </c>
      <c r="E80" s="66">
        <v>4718</v>
      </c>
      <c r="F80" s="66">
        <v>7257</v>
      </c>
      <c r="G80" s="98">
        <f>IFERROR(((E80/F80)-1)*100,IF(E80+F80&lt;&gt;0,100,0))</f>
        <v>-34.986909191125818</v>
      </c>
    </row>
    <row r="81" spans="1:7" s="16" customFormat="1" ht="12" x14ac:dyDescent="0.2">
      <c r="A81" s="79" t="s">
        <v>54</v>
      </c>
      <c r="B81" s="67">
        <v>10359860.398</v>
      </c>
      <c r="C81" s="66">
        <v>20237493.759</v>
      </c>
      <c r="D81" s="98">
        <f>IFERROR(((B81/C81)-1)*100,IF(B81+C81&lt;&gt;0,100,0))</f>
        <v>-48.808580146478008</v>
      </c>
      <c r="E81" s="66">
        <v>404455083.315</v>
      </c>
      <c r="F81" s="66">
        <v>629328869.32799995</v>
      </c>
      <c r="G81" s="98">
        <f>IFERROR(((E81/F81)-1)*100,IF(E81+F81&lt;&gt;0,100,0))</f>
        <v>-35.732316912955412</v>
      </c>
    </row>
    <row r="82" spans="1:7" s="16" customFormat="1" ht="12" x14ac:dyDescent="0.2">
      <c r="A82" s="79" t="s">
        <v>55</v>
      </c>
      <c r="B82" s="67">
        <v>4117449.1795997298</v>
      </c>
      <c r="C82" s="66">
        <v>6485575.3310497999</v>
      </c>
      <c r="D82" s="98">
        <f>IFERROR(((B82/C82)-1)*100,IF(B82+C82&lt;&gt;0,100,0))</f>
        <v>-36.513740579230138</v>
      </c>
      <c r="E82" s="66">
        <v>119977177.830301</v>
      </c>
      <c r="F82" s="66">
        <v>217464012.29920301</v>
      </c>
      <c r="G82" s="98">
        <f>IFERROR(((E82/F82)-1)*100,IF(E82+F82&lt;&gt;0,100,0))</f>
        <v>-44.828950518383905</v>
      </c>
    </row>
    <row r="83" spans="1:7" s="32" customFormat="1" x14ac:dyDescent="0.2">
      <c r="A83" s="79" t="s">
        <v>94</v>
      </c>
      <c r="B83" s="98">
        <f>IFERROR(B81/B80/1000,)</f>
        <v>67.271820766233773</v>
      </c>
      <c r="C83" s="98">
        <f>IFERROR(C81/C80/1000,)</f>
        <v>100.18561266831682</v>
      </c>
      <c r="D83" s="98">
        <f>IFERROR(((B83/C83)-1)*100,IF(B83+C83&lt;&gt;0,100,0))</f>
        <v>-32.852812919406205</v>
      </c>
      <c r="E83" s="98">
        <f>IFERROR(E81/E80/1000,)</f>
        <v>85.725960855235272</v>
      </c>
      <c r="F83" s="98">
        <f>IFERROR(F81/F80/1000,)</f>
        <v>86.720252077718058</v>
      </c>
      <c r="G83" s="98">
        <f>IFERROR(((E83/F83)-1)*100,IF(E83+F83&lt;&gt;0,100,0))</f>
        <v>-1.1465501986683724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9193</v>
      </c>
      <c r="C86" s="64">
        <f>C68+C74+C80</f>
        <v>7755</v>
      </c>
      <c r="D86" s="98">
        <f>IFERROR(((B86/C86)-1)*100,IF(B86+C86&lt;&gt;0,100,0))</f>
        <v>18.542875564152151</v>
      </c>
      <c r="E86" s="64">
        <f>E68+E74+E80</f>
        <v>279042</v>
      </c>
      <c r="F86" s="64">
        <f>F68+F74+F80</f>
        <v>297501</v>
      </c>
      <c r="G86" s="98">
        <f>IFERROR(((E86/F86)-1)*100,IF(E86+F86&lt;&gt;0,100,0))</f>
        <v>-6.2046850262688196</v>
      </c>
    </row>
    <row r="87" spans="1:7" s="62" customFormat="1" ht="12" x14ac:dyDescent="0.2">
      <c r="A87" s="79" t="s">
        <v>54</v>
      </c>
      <c r="B87" s="64">
        <f t="shared" ref="B87:C87" si="1">B69+B75+B81</f>
        <v>679350734.36399996</v>
      </c>
      <c r="C87" s="64">
        <f t="shared" si="1"/>
        <v>621423509.62399995</v>
      </c>
      <c r="D87" s="98">
        <f>IFERROR(((B87/C87)-1)*100,IF(B87+C87&lt;&gt;0,100,0))</f>
        <v>9.3216983012196728</v>
      </c>
      <c r="E87" s="64">
        <f t="shared" ref="E87:F87" si="2">E69+E75+E81</f>
        <v>19374582095.947998</v>
      </c>
      <c r="F87" s="64">
        <f t="shared" si="2"/>
        <v>19776568835.919998</v>
      </c>
      <c r="G87" s="98">
        <f>IFERROR(((E87/F87)-1)*100,IF(E87+F87&lt;&gt;0,100,0))</f>
        <v>-2.0326414723765174</v>
      </c>
    </row>
    <row r="88" spans="1:7" s="62" customFormat="1" ht="12" x14ac:dyDescent="0.2">
      <c r="A88" s="79" t="s">
        <v>55</v>
      </c>
      <c r="B88" s="64">
        <f t="shared" ref="B88:C88" si="3">B70+B76+B82</f>
        <v>636634030.31103981</v>
      </c>
      <c r="C88" s="64">
        <f t="shared" si="3"/>
        <v>585785143.11191976</v>
      </c>
      <c r="D88" s="98">
        <f>IFERROR(((B88/C88)-1)*100,IF(B88+C88&lt;&gt;0,100,0))</f>
        <v>8.6804671980909021</v>
      </c>
      <c r="E88" s="64">
        <f t="shared" ref="E88:F88" si="4">E70+E76+E82</f>
        <v>18546750794.92804</v>
      </c>
      <c r="F88" s="64">
        <f t="shared" si="4"/>
        <v>18861673851.470352</v>
      </c>
      <c r="G88" s="98">
        <f>IFERROR(((E88/F88)-1)*100,IF(E88+F88&lt;&gt;0,100,0))</f>
        <v>-1.6696453295833136</v>
      </c>
    </row>
    <row r="89" spans="1:7" s="63" customFormat="1" x14ac:dyDescent="0.2">
      <c r="A89" s="79" t="s">
        <v>95</v>
      </c>
      <c r="B89" s="98">
        <f>IFERROR((B75/B87)*100,IF(B75+B87&lt;&gt;0,100,0))</f>
        <v>70.070900512627105</v>
      </c>
      <c r="C89" s="98">
        <f>IFERROR((C75/C87)*100,IF(C75+C87&lt;&gt;0,100,0))</f>
        <v>67.010427682718216</v>
      </c>
      <c r="D89" s="98">
        <f>IFERROR(((B89/C89)-1)*100,IF(B89+C89&lt;&gt;0,100,0))</f>
        <v>4.5671590761958036</v>
      </c>
      <c r="E89" s="98">
        <f>IFERROR((E75/E87)*100,IF(E75+E87&lt;&gt;0,100,0))</f>
        <v>66.890980279360051</v>
      </c>
      <c r="F89" s="98">
        <f>IFERROR((F75/F87)*100,IF(F75+F87&lt;&gt;0,100,0))</f>
        <v>62.553991474327972</v>
      </c>
      <c r="G89" s="98">
        <f>IFERROR(((E89/F89)-1)*100,IF(E89+F89&lt;&gt;0,100,0))</f>
        <v>6.933192755272799</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22119308</v>
      </c>
      <c r="C95" s="129">
        <v>24183477.160999998</v>
      </c>
      <c r="D95" s="65">
        <f>B95-C95</f>
        <v>-2064169.1609999985</v>
      </c>
      <c r="E95" s="129">
        <v>694084074.829</v>
      </c>
      <c r="F95" s="129">
        <v>864057245.16799998</v>
      </c>
      <c r="G95" s="80">
        <f>E95-F95</f>
        <v>-169973170.33899999</v>
      </c>
    </row>
    <row r="96" spans="1:7" s="16" customFormat="1" ht="13.5" x14ac:dyDescent="0.2">
      <c r="A96" s="79" t="s">
        <v>88</v>
      </c>
      <c r="B96" s="66">
        <v>25898591.495999999</v>
      </c>
      <c r="C96" s="129">
        <v>21684482.210000001</v>
      </c>
      <c r="D96" s="65">
        <f>B96-C96</f>
        <v>4214109.2859999985</v>
      </c>
      <c r="E96" s="129">
        <v>743462563.597</v>
      </c>
      <c r="F96" s="129">
        <v>925754074.66799998</v>
      </c>
      <c r="G96" s="80">
        <f>E96-F96</f>
        <v>-182291511.07099998</v>
      </c>
    </row>
    <row r="97" spans="1:7" s="28" customFormat="1" ht="12" x14ac:dyDescent="0.2">
      <c r="A97" s="81" t="s">
        <v>16</v>
      </c>
      <c r="B97" s="65">
        <f>B95-B96</f>
        <v>-3779283.4959999993</v>
      </c>
      <c r="C97" s="65">
        <f>C95-C96</f>
        <v>2498994.9509999976</v>
      </c>
      <c r="D97" s="82"/>
      <c r="E97" s="65">
        <f>E95-E96</f>
        <v>-49378488.768000007</v>
      </c>
      <c r="F97" s="82">
        <f>F95-F96</f>
        <v>-61696829.5</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791.24708603541603</v>
      </c>
      <c r="C104" s="131">
        <v>695.56750103428499</v>
      </c>
      <c r="D104" s="98">
        <f>IFERROR(((B104/C104)-1)*100,IF(B104+C104&lt;&gt;0,100,0))</f>
        <v>13.755614639680381</v>
      </c>
      <c r="E104" s="84"/>
      <c r="F104" s="130">
        <v>792.33405871202604</v>
      </c>
      <c r="G104" s="130">
        <v>788.89957918417701</v>
      </c>
    </row>
    <row r="105" spans="1:7" s="16" customFormat="1" ht="12" x14ac:dyDescent="0.2">
      <c r="A105" s="79" t="s">
        <v>50</v>
      </c>
      <c r="B105" s="130">
        <v>781.75293513426402</v>
      </c>
      <c r="C105" s="131">
        <v>687.21430041758504</v>
      </c>
      <c r="D105" s="98">
        <f>IFERROR(((B105/C105)-1)*100,IF(B105+C105&lt;&gt;0,100,0))</f>
        <v>13.756790954325693</v>
      </c>
      <c r="E105" s="84"/>
      <c r="F105" s="130">
        <v>782.669189614978</v>
      </c>
      <c r="G105" s="130">
        <v>779.43736964850802</v>
      </c>
    </row>
    <row r="106" spans="1:7" s="16" customFormat="1" ht="12" x14ac:dyDescent="0.2">
      <c r="A106" s="79" t="s">
        <v>51</v>
      </c>
      <c r="B106" s="130">
        <v>830.20789971086595</v>
      </c>
      <c r="C106" s="131">
        <v>729.70868605742396</v>
      </c>
      <c r="D106" s="98">
        <f>IFERROR(((B106/C106)-1)*100,IF(B106+C106&lt;&gt;0,100,0))</f>
        <v>13.772511630145679</v>
      </c>
      <c r="E106" s="84"/>
      <c r="F106" s="130">
        <v>832.68761468944797</v>
      </c>
      <c r="G106" s="130">
        <v>827.712750237725</v>
      </c>
    </row>
    <row r="107" spans="1:7" s="28" customFormat="1" ht="12" x14ac:dyDescent="0.2">
      <c r="A107" s="81" t="s">
        <v>52</v>
      </c>
      <c r="B107" s="85"/>
      <c r="C107" s="84"/>
      <c r="D107" s="86"/>
      <c r="E107" s="84"/>
      <c r="F107" s="71"/>
      <c r="G107" s="71"/>
    </row>
    <row r="108" spans="1:7" s="16" customFormat="1" ht="12" x14ac:dyDescent="0.2">
      <c r="A108" s="79" t="s">
        <v>56</v>
      </c>
      <c r="B108" s="130">
        <v>601.68990011140204</v>
      </c>
      <c r="C108" s="131">
        <v>574.51438550077705</v>
      </c>
      <c r="D108" s="98">
        <f>IFERROR(((B108/C108)-1)*100,IF(B108+C108&lt;&gt;0,100,0))</f>
        <v>4.730171305795472</v>
      </c>
      <c r="E108" s="84"/>
      <c r="F108" s="130">
        <v>601.68990011140204</v>
      </c>
      <c r="G108" s="130">
        <v>599.37310271633498</v>
      </c>
    </row>
    <row r="109" spans="1:7" s="16" customFormat="1" ht="12" x14ac:dyDescent="0.2">
      <c r="A109" s="79" t="s">
        <v>57</v>
      </c>
      <c r="B109" s="130">
        <v>796.42102626598296</v>
      </c>
      <c r="C109" s="131">
        <v>731.56155374280604</v>
      </c>
      <c r="D109" s="98">
        <f>IFERROR(((B109/C109)-1)*100,IF(B109+C109&lt;&gt;0,100,0))</f>
        <v>8.8658940852404999</v>
      </c>
      <c r="E109" s="84"/>
      <c r="F109" s="130">
        <v>796.42102626598296</v>
      </c>
      <c r="G109" s="130">
        <v>790.55118870523904</v>
      </c>
    </row>
    <row r="110" spans="1:7" s="16" customFormat="1" ht="12" x14ac:dyDescent="0.2">
      <c r="A110" s="79" t="s">
        <v>59</v>
      </c>
      <c r="B110" s="130">
        <v>904.86575963494499</v>
      </c>
      <c r="C110" s="131">
        <v>795.65483882644605</v>
      </c>
      <c r="D110" s="98">
        <f>IFERROR(((B110/C110)-1)*100,IF(B110+C110&lt;&gt;0,100,0))</f>
        <v>13.725916751738731</v>
      </c>
      <c r="E110" s="84"/>
      <c r="F110" s="130">
        <v>905.05924571920195</v>
      </c>
      <c r="G110" s="130">
        <v>902.89398772837399</v>
      </c>
    </row>
    <row r="111" spans="1:7" s="16" customFormat="1" ht="12" x14ac:dyDescent="0.2">
      <c r="A111" s="79" t="s">
        <v>58</v>
      </c>
      <c r="B111" s="130">
        <v>834.34272556876101</v>
      </c>
      <c r="C111" s="131">
        <v>707.69991221713803</v>
      </c>
      <c r="D111" s="98">
        <f>IFERROR(((B111/C111)-1)*100,IF(B111+C111&lt;&gt;0,100,0))</f>
        <v>17.894987856486576</v>
      </c>
      <c r="E111" s="84"/>
      <c r="F111" s="130">
        <v>840.02506353891897</v>
      </c>
      <c r="G111" s="130">
        <v>831.71079126655695</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11</v>
      </c>
      <c r="F119" s="66">
        <v>4</v>
      </c>
      <c r="G119" s="98">
        <f>IFERROR(((E119/F119)-1)*100,IF(E119+F119&lt;&gt;0,100,0))</f>
        <v>175</v>
      </c>
    </row>
    <row r="120" spans="1:7" s="16" customFormat="1" ht="12" x14ac:dyDescent="0.2">
      <c r="A120" s="79" t="s">
        <v>72</v>
      </c>
      <c r="B120" s="67">
        <v>785</v>
      </c>
      <c r="C120" s="66">
        <v>84</v>
      </c>
      <c r="D120" s="98">
        <f>IFERROR(((B120/C120)-1)*100,IF(B120+C120&lt;&gt;0,100,0))</f>
        <v>834.52380952380952</v>
      </c>
      <c r="E120" s="66">
        <v>6873</v>
      </c>
      <c r="F120" s="66">
        <v>8517</v>
      </c>
      <c r="G120" s="98">
        <f>IFERROR(((E120/F120)-1)*100,IF(E120+F120&lt;&gt;0,100,0))</f>
        <v>-19.302571327932373</v>
      </c>
    </row>
    <row r="121" spans="1:7" s="16" customFormat="1" ht="12" x14ac:dyDescent="0.2">
      <c r="A121" s="79" t="s">
        <v>74</v>
      </c>
      <c r="B121" s="67">
        <v>22</v>
      </c>
      <c r="C121" s="66">
        <v>3</v>
      </c>
      <c r="D121" s="98">
        <f>IFERROR(((B121/C121)-1)*100,IF(B121+C121&lt;&gt;0,100,0))</f>
        <v>633.33333333333326</v>
      </c>
      <c r="E121" s="66">
        <v>262</v>
      </c>
      <c r="F121" s="66">
        <v>236</v>
      </c>
      <c r="G121" s="98">
        <f>IFERROR(((E121/F121)-1)*100,IF(E121+F121&lt;&gt;0,100,0))</f>
        <v>11.016949152542367</v>
      </c>
    </row>
    <row r="122" spans="1:7" s="28" customFormat="1" ht="12" x14ac:dyDescent="0.2">
      <c r="A122" s="81" t="s">
        <v>34</v>
      </c>
      <c r="B122" s="82">
        <f>SUM(B119:B121)</f>
        <v>807</v>
      </c>
      <c r="C122" s="82">
        <f>SUM(C119:C121)</f>
        <v>87</v>
      </c>
      <c r="D122" s="98">
        <f>IFERROR(((B122/C122)-1)*100,IF(B122+C122&lt;&gt;0,100,0))</f>
        <v>827.58620689655174</v>
      </c>
      <c r="E122" s="82">
        <f>SUM(E119:E121)</f>
        <v>7146</v>
      </c>
      <c r="F122" s="82">
        <f>SUM(F119:F121)</f>
        <v>8757</v>
      </c>
      <c r="G122" s="98">
        <f>IFERROR(((E122/F122)-1)*100,IF(E122+F122&lt;&gt;0,100,0))</f>
        <v>-18.396711202466598</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24</v>
      </c>
      <c r="D125" s="98">
        <f>IFERROR(((B125/C125)-1)*100,IF(B125+C125&lt;&gt;0,100,0))</f>
        <v>-100</v>
      </c>
      <c r="E125" s="66">
        <v>661</v>
      </c>
      <c r="F125" s="66">
        <v>926</v>
      </c>
      <c r="G125" s="98">
        <f>IFERROR(((E125/F125)-1)*100,IF(E125+F125&lt;&gt;0,100,0))</f>
        <v>-28.617710583153343</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24</v>
      </c>
      <c r="D127" s="98">
        <f>IFERROR(((B127/C127)-1)*100,IF(B127+C127&lt;&gt;0,100,0))</f>
        <v>-100</v>
      </c>
      <c r="E127" s="82">
        <f>SUM(E125:E126)</f>
        <v>661</v>
      </c>
      <c r="F127" s="82">
        <f>SUM(F125:F126)</f>
        <v>926</v>
      </c>
      <c r="G127" s="98">
        <f>IFERROR(((E127/F127)-1)*100,IF(E127+F127&lt;&gt;0,100,0))</f>
        <v>-28.617710583153343</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80871</v>
      </c>
      <c r="F130" s="66">
        <v>45</v>
      </c>
      <c r="G130" s="98">
        <f>IFERROR(((E130/F130)-1)*100,IF(E130+F130&lt;&gt;0,100,0))</f>
        <v>179613.33333333334</v>
      </c>
    </row>
    <row r="131" spans="1:7" s="16" customFormat="1" ht="12" x14ac:dyDescent="0.2">
      <c r="A131" s="79" t="s">
        <v>72</v>
      </c>
      <c r="B131" s="67">
        <v>1112062</v>
      </c>
      <c r="C131" s="66">
        <v>70247</v>
      </c>
      <c r="D131" s="98">
        <f>IFERROR(((B131/C131)-1)*100,IF(B131+C131&lt;&gt;0,100,0))</f>
        <v>1483.0740102780189</v>
      </c>
      <c r="E131" s="66">
        <v>7666754</v>
      </c>
      <c r="F131" s="66">
        <v>6598180</v>
      </c>
      <c r="G131" s="98">
        <f>IFERROR(((E131/F131)-1)*100,IF(E131+F131&lt;&gt;0,100,0))</f>
        <v>16.194981040226253</v>
      </c>
    </row>
    <row r="132" spans="1:7" s="16" customFormat="1" ht="12" x14ac:dyDescent="0.2">
      <c r="A132" s="79" t="s">
        <v>74</v>
      </c>
      <c r="B132" s="67">
        <v>1779</v>
      </c>
      <c r="C132" s="66">
        <v>7</v>
      </c>
      <c r="D132" s="98">
        <f>IFERROR(((B132/C132)-1)*100,IF(B132+C132&lt;&gt;0,100,0))</f>
        <v>25314.285714285714</v>
      </c>
      <c r="E132" s="66">
        <v>11896</v>
      </c>
      <c r="F132" s="66">
        <v>13254</v>
      </c>
      <c r="G132" s="98">
        <f>IFERROR(((E132/F132)-1)*100,IF(E132+F132&lt;&gt;0,100,0))</f>
        <v>-10.245963482722198</v>
      </c>
    </row>
    <row r="133" spans="1:7" s="16" customFormat="1" ht="12" x14ac:dyDescent="0.2">
      <c r="A133" s="81" t="s">
        <v>34</v>
      </c>
      <c r="B133" s="82">
        <f>SUM(B130:B132)</f>
        <v>1113841</v>
      </c>
      <c r="C133" s="82">
        <f>SUM(C130:C132)</f>
        <v>70254</v>
      </c>
      <c r="D133" s="98">
        <f>IFERROR(((B133/C133)-1)*100,IF(B133+C133&lt;&gt;0,100,0))</f>
        <v>1485.4485153870241</v>
      </c>
      <c r="E133" s="82">
        <f>SUM(E130:E132)</f>
        <v>7759521</v>
      </c>
      <c r="F133" s="82">
        <f>SUM(F130:F132)</f>
        <v>6611479</v>
      </c>
      <c r="G133" s="98">
        <f>IFERROR(((E133/F133)-1)*100,IF(E133+F133&lt;&gt;0,100,0))</f>
        <v>17.364374900079092</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14906</v>
      </c>
      <c r="D136" s="98">
        <f>IFERROR(((B136/C136)-1)*100,)</f>
        <v>-100</v>
      </c>
      <c r="E136" s="66">
        <v>323229</v>
      </c>
      <c r="F136" s="66">
        <v>474441</v>
      </c>
      <c r="G136" s="98">
        <f>IFERROR(((E136/F136)-1)*100,)</f>
        <v>-31.871613119439512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14906</v>
      </c>
      <c r="D138" s="98">
        <f>IFERROR(((B138/C138)-1)*100,)</f>
        <v>-100</v>
      </c>
      <c r="E138" s="82">
        <f>SUM(E136:E137)</f>
        <v>323229</v>
      </c>
      <c r="F138" s="82">
        <f>SUM(F136:F137)</f>
        <v>474441</v>
      </c>
      <c r="G138" s="98">
        <f>IFERROR(((E138/F138)-1)*100,)</f>
        <v>-31.871613119439512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1932016.6625000001</v>
      </c>
      <c r="F141" s="66">
        <v>1084.78125</v>
      </c>
      <c r="G141" s="98">
        <f>IFERROR(((E141/F141)-1)*100,IF(E141+F141&lt;&gt;0,100,0))</f>
        <v>178001.95949644226</v>
      </c>
    </row>
    <row r="142" spans="1:7" s="32" customFormat="1" x14ac:dyDescent="0.2">
      <c r="A142" s="79" t="s">
        <v>72</v>
      </c>
      <c r="B142" s="67">
        <v>103886264.10132</v>
      </c>
      <c r="C142" s="66">
        <v>7682410.4819400003</v>
      </c>
      <c r="D142" s="98">
        <f>IFERROR(((B142/C142)-1)*100,IF(B142+C142&lt;&gt;0,100,0))</f>
        <v>1252.2613032138595</v>
      </c>
      <c r="E142" s="66">
        <v>720551085.92815006</v>
      </c>
      <c r="F142" s="66">
        <v>615743054.27653003</v>
      </c>
      <c r="G142" s="98">
        <f>IFERROR(((E142/F142)-1)*100,IF(E142+F142&lt;&gt;0,100,0))</f>
        <v>17.021390809639691</v>
      </c>
    </row>
    <row r="143" spans="1:7" s="32" customFormat="1" x14ac:dyDescent="0.2">
      <c r="A143" s="79" t="s">
        <v>74</v>
      </c>
      <c r="B143" s="67">
        <v>10270064.76</v>
      </c>
      <c r="C143" s="66">
        <v>48872.06</v>
      </c>
      <c r="D143" s="98">
        <f>IFERROR(((B143/C143)-1)*100,IF(B143+C143&lt;&gt;0,100,0))</f>
        <v>20914.184300805002</v>
      </c>
      <c r="E143" s="66">
        <v>65194834.020000003</v>
      </c>
      <c r="F143" s="66">
        <v>64928873.329999998</v>
      </c>
      <c r="G143" s="98">
        <f>IFERROR(((E143/F143)-1)*100,IF(E143+F143&lt;&gt;0,100,0))</f>
        <v>0.40961852001999421</v>
      </c>
    </row>
    <row r="144" spans="1:7" s="16" customFormat="1" ht="12" x14ac:dyDescent="0.2">
      <c r="A144" s="81" t="s">
        <v>34</v>
      </c>
      <c r="B144" s="82">
        <f>SUM(B141:B143)</f>
        <v>114156328.86132</v>
      </c>
      <c r="C144" s="82">
        <f>SUM(C141:C143)</f>
        <v>7731282.5419399999</v>
      </c>
      <c r="D144" s="98">
        <f>IFERROR(((B144/C144)-1)*100,IF(B144+C144&lt;&gt;0,100,0))</f>
        <v>1376.5509893352689</v>
      </c>
      <c r="E144" s="82">
        <f>SUM(E141:E143)</f>
        <v>787677936.61065006</v>
      </c>
      <c r="F144" s="82">
        <f>SUM(F141:F143)</f>
        <v>680673012.38778007</v>
      </c>
      <c r="G144" s="98">
        <f>IFERROR(((E144/F144)-1)*100,IF(E144+F144&lt;&gt;0,100,0))</f>
        <v>15.720459350591852</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48508.091</v>
      </c>
      <c r="D147" s="98">
        <f>IFERROR(((B147/C147)-1)*100,IF(B147+C147&lt;&gt;0,100,0))</f>
        <v>-100</v>
      </c>
      <c r="E147" s="66">
        <v>620441.93732999999</v>
      </c>
      <c r="F147" s="66">
        <v>804290.07788999996</v>
      </c>
      <c r="G147" s="98">
        <f>IFERROR(((E147/F147)-1)*100,IF(E147+F147&lt;&gt;0,100,0))</f>
        <v>-22.858436976160768</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48508.091</v>
      </c>
      <c r="D149" s="98">
        <f>IFERROR(((B149/C149)-1)*100,IF(B149+C149&lt;&gt;0,100,0))</f>
        <v>-100</v>
      </c>
      <c r="E149" s="82">
        <f>SUM(E147:E148)</f>
        <v>620441.93732999999</v>
      </c>
      <c r="F149" s="82">
        <f>SUM(F147:F148)</f>
        <v>804290.07788999996</v>
      </c>
      <c r="G149" s="98">
        <f>IFERROR(((E149/F149)-1)*100,IF(E149+F149&lt;&gt;0,100,0))</f>
        <v>-22.858436976160768</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30</v>
      </c>
      <c r="D152" s="98">
        <f>IFERROR(((B152/C152)-1)*100,IF(B152+C152&lt;&gt;0,100,0))</f>
        <v>101470</v>
      </c>
      <c r="E152" s="78"/>
      <c r="F152" s="78"/>
      <c r="G152" s="65"/>
    </row>
    <row r="153" spans="1:7" s="16" customFormat="1" ht="12" x14ac:dyDescent="0.2">
      <c r="A153" s="79" t="s">
        <v>72</v>
      </c>
      <c r="B153" s="67">
        <v>1300182</v>
      </c>
      <c r="C153" s="66">
        <v>991031</v>
      </c>
      <c r="D153" s="98">
        <f>IFERROR(((B153/C153)-1)*100,IF(B153+C153&lt;&gt;0,100,0))</f>
        <v>31.194886940973589</v>
      </c>
      <c r="E153" s="78"/>
      <c r="F153" s="78"/>
      <c r="G153" s="65"/>
    </row>
    <row r="154" spans="1:7" s="16" customFormat="1" ht="12" x14ac:dyDescent="0.2">
      <c r="A154" s="79" t="s">
        <v>74</v>
      </c>
      <c r="B154" s="67">
        <v>1676</v>
      </c>
      <c r="C154" s="66">
        <v>2489</v>
      </c>
      <c r="D154" s="98">
        <f>IFERROR(((B154/C154)-1)*100,IF(B154+C154&lt;&gt;0,100,0))</f>
        <v>-32.663720369626361</v>
      </c>
      <c r="E154" s="78"/>
      <c r="F154" s="78"/>
      <c r="G154" s="65"/>
    </row>
    <row r="155" spans="1:7" s="28" customFormat="1" ht="12" x14ac:dyDescent="0.2">
      <c r="A155" s="81" t="s">
        <v>34</v>
      </c>
      <c r="B155" s="82">
        <f>SUM(B152:B154)</f>
        <v>1332329</v>
      </c>
      <c r="C155" s="82">
        <f>SUM(C152:C154)</f>
        <v>993550</v>
      </c>
      <c r="D155" s="98">
        <f>IFERROR(((B155/C155)-1)*100,IF(B155+C155&lt;&gt;0,100,0))</f>
        <v>34.097831010014602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120456</v>
      </c>
      <c r="C158" s="66">
        <v>312275</v>
      </c>
      <c r="D158" s="98">
        <f>IFERROR(((B158/C158)-1)*100,IF(B158+C158&lt;&gt;0,100,0))</f>
        <v>-61.426306940997513</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120456</v>
      </c>
      <c r="C160" s="82">
        <f>SUM(C158:C159)</f>
        <v>312275</v>
      </c>
      <c r="D160" s="98">
        <f>IFERROR(((B160/C160)-1)*100,IF(B160+C160&lt;&gt;0,100,0))</f>
        <v>-61.426306940997513</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10020</v>
      </c>
      <c r="C168" s="113">
        <v>7331</v>
      </c>
      <c r="D168" s="111">
        <f>IFERROR(((B168/C168)-1)*100,IF(B168+C168&lt;&gt;0,100,0))</f>
        <v>36.679852680398305</v>
      </c>
      <c r="E168" s="113">
        <v>260706</v>
      </c>
      <c r="F168" s="113">
        <v>271647</v>
      </c>
      <c r="G168" s="111">
        <f>IFERROR(((E168/F168)-1)*100,IF(E168+F168&lt;&gt;0,100,0))</f>
        <v>-4.0276535356547294</v>
      </c>
    </row>
    <row r="169" spans="1:7" x14ac:dyDescent="0.2">
      <c r="A169" s="101" t="s">
        <v>32</v>
      </c>
      <c r="B169" s="112">
        <v>67717</v>
      </c>
      <c r="C169" s="113">
        <v>68469</v>
      </c>
      <c r="D169" s="111">
        <f t="shared" ref="D169:D171" si="5">IFERROR(((B169/C169)-1)*100,IF(B169+C169&lt;&gt;0,100,0))</f>
        <v>-1.0983072631409851</v>
      </c>
      <c r="E169" s="113">
        <v>1890499</v>
      </c>
      <c r="F169" s="113">
        <v>1788100</v>
      </c>
      <c r="G169" s="111">
        <f>IFERROR(((E169/F169)-1)*100,IF(E169+F169&lt;&gt;0,100,0))</f>
        <v>5.7266931379676755</v>
      </c>
    </row>
    <row r="170" spans="1:7" x14ac:dyDescent="0.2">
      <c r="A170" s="101" t="s">
        <v>92</v>
      </c>
      <c r="B170" s="112">
        <v>22551657</v>
      </c>
      <c r="C170" s="113">
        <v>18514508</v>
      </c>
      <c r="D170" s="111">
        <f t="shared" si="5"/>
        <v>21.80532693604389</v>
      </c>
      <c r="E170" s="113">
        <v>620914389</v>
      </c>
      <c r="F170" s="113">
        <v>473147250</v>
      </c>
      <c r="G170" s="111">
        <f>IFERROR(((E170/F170)-1)*100,IF(E170+F170&lt;&gt;0,100,0))</f>
        <v>31.230687486823605</v>
      </c>
    </row>
    <row r="171" spans="1:7" x14ac:dyDescent="0.2">
      <c r="A171" s="101" t="s">
        <v>93</v>
      </c>
      <c r="B171" s="112">
        <v>138333</v>
      </c>
      <c r="C171" s="113">
        <v>142063</v>
      </c>
      <c r="D171" s="111">
        <f t="shared" si="5"/>
        <v>-2.6255956864208119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470</v>
      </c>
      <c r="C174" s="113">
        <v>324</v>
      </c>
      <c r="D174" s="111">
        <f t="shared" ref="D174:D177" si="6">IFERROR(((B174/C174)-1)*100,IF(B174+C174&lt;&gt;0,100,0))</f>
        <v>45.061728395061728</v>
      </c>
      <c r="E174" s="113">
        <v>12552</v>
      </c>
      <c r="F174" s="113">
        <v>11610</v>
      </c>
      <c r="G174" s="111">
        <f t="shared" ref="G174" si="7">IFERROR(((E174/F174)-1)*100,IF(E174+F174&lt;&gt;0,100,0))</f>
        <v>8.1136950904392648</v>
      </c>
    </row>
    <row r="175" spans="1:7" x14ac:dyDescent="0.2">
      <c r="A175" s="101" t="s">
        <v>32</v>
      </c>
      <c r="B175" s="112">
        <v>5607</v>
      </c>
      <c r="C175" s="113">
        <v>5001</v>
      </c>
      <c r="D175" s="111">
        <f t="shared" si="6"/>
        <v>12.117576484703063</v>
      </c>
      <c r="E175" s="113">
        <v>163542</v>
      </c>
      <c r="F175" s="113">
        <v>139132</v>
      </c>
      <c r="G175" s="111">
        <f t="shared" ref="G175" si="8">IFERROR(((E175/F175)-1)*100,IF(E175+F175&lt;&gt;0,100,0))</f>
        <v>17.544490124486089</v>
      </c>
    </row>
    <row r="176" spans="1:7" x14ac:dyDescent="0.2">
      <c r="A176" s="101" t="s">
        <v>92</v>
      </c>
      <c r="B176" s="112">
        <v>99115</v>
      </c>
      <c r="C176" s="113">
        <v>43833</v>
      </c>
      <c r="D176" s="111">
        <f t="shared" si="6"/>
        <v>126.11959026304382</v>
      </c>
      <c r="E176" s="113">
        <v>3378107</v>
      </c>
      <c r="F176" s="113">
        <v>1129778</v>
      </c>
      <c r="G176" s="111">
        <f t="shared" ref="G176" si="9">IFERROR(((E176/F176)-1)*100,IF(E176+F176&lt;&gt;0,100,0))</f>
        <v>199.00626494762687</v>
      </c>
    </row>
    <row r="177" spans="1:7" x14ac:dyDescent="0.2">
      <c r="A177" s="101" t="s">
        <v>93</v>
      </c>
      <c r="B177" s="112">
        <v>40052</v>
      </c>
      <c r="C177" s="113">
        <v>28205</v>
      </c>
      <c r="D177" s="111">
        <f t="shared" si="6"/>
        <v>42.003190923595099</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2021-07-26T07:24:14Z</dcterms:modified>
</cp:coreProperties>
</file>