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<sst xmlns="http://schemas.openxmlformats.org/spreadsheetml/2006/main" count="265" uniqueCount="100">
  <si>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</si>
  <si>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</si>
  <si>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</si>
  <si>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</si>
  <si>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</si>
  <si>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</si>
  <si>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</si>
  <si>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</si>
  <si>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</si>
  <si>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</si>
  <si>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</si>
  <si>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</si>
  <si>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</si>
  <si>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</si>
  <si>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</si>
  <si>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</si>
  <si>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</si>
  <si>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</si>
  <si>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</si>
  <si>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</si>
  <si>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</si>
  <si>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</si>
  <si>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</si>
  <si>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</si>
  <si>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</si>
  <si>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</si>
  <si>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</si>
  <si>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</si>
  <si>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</si>
  <si>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</si>
  <si>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</si>
  <si>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</si>
  <si>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</si>
  <si>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</si>
  <si>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</si>
  <si>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</si>
  <si>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</si>
  <si>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</si>
  <si>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</si>
  <si>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</si>
  <si>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</si>
  <si>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</si>
  <si>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</si>
  <si>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</si>
  <si>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</si>
  <si>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</si>
  <si>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</si>
  <si>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</si>
  <si>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</si>
  <si>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</si>
  <si>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</si>
  <si>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</si>
  <si>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</si>
  <si>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</si>
  <si>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</si>
  <si>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</si>
  <si>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</si>
  <si>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</si>
  <si>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</si>
  <si>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</si>
  <si>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</si>
  <si>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</si>
  <si>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</si>
  <si>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</si>
  <si>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</si>
  <si>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</si>
  <si>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</si>
  <si>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</si>
  <si>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</si>
  <si>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</si>
  <si>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</si>
  <si>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</si>
  <si>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</si>
  <si>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</si>
  <si>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</si>
  <si>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</si>
  <si>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</si>
  <si>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</si>
  <si>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</si>
  <si>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</si>
  <si>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</si>
  <si>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</si>
  <si>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</si>
  <si>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</si>
  <si>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</si>
  <si>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</si>
  <si>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</si>
  <si>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</si>
  <si>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</si>
  <si>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</si>
  <si>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</si>
  <si>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</si>
  <si>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</si>
  <si>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</si>
  <si>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</si>
  <si>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</si>
  <si>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</si>
  <si>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30 July 2021</t>
  </si>
  <si>
    <t>30.07.2021</t>
  </si>
  <si>
    <t>24.07.2020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</si>
</sst>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1533404</v>
      </c>
      <c r="C11" s="67">
        <v>1556850</v>
      </c>
      <c r="D11" s="98">
        <f>IFERROR(((B11/C11)-1)*100,IF(B11+C11&lt;&gt;0,100,0))</f>
        <v>-1.5059896586055221</v>
      </c>
      <c r="E11" s="67">
        <v>47298428</v>
      </c>
      <c r="F11" s="67">
        <v>55612685</v>
      </c>
      <c r="G11" s="98">
        <f>IFERROR(((E11/F11)-1)*100,IF(E11+F11&lt;&gt;0,100,0))</f>
        <v>-14.950288769549614</v>
      </c>
    </row>
    <row r="12" spans="1:7" s="16" customFormat="1" ht="12" x14ac:dyDescent="0.2">
      <c r="A12" s="64" t="s">
        <v>9</v>
      </c>
      <c r="B12" s="67">
        <v>2077215.5090000001</v>
      </c>
      <c r="C12" s="67">
        <v>1969324.2819999999</v>
      </c>
      <c r="D12" s="98">
        <f>IFERROR(((B12/C12)-1)*100,IF(B12+C12&lt;&gt;0,100,0))</f>
        <v>5.4785912094898137</v>
      </c>
      <c r="E12" s="67">
        <v>73223049.510000005</v>
      </c>
      <c r="F12" s="67">
        <v>69023119.155000001</v>
      </c>
      <c r="G12" s="98">
        <f>IFERROR(((E12/F12)-1)*100,IF(E12+F12&lt;&gt;0,100,0))</f>
        <v>6.0848168069144171</v>
      </c>
    </row>
    <row r="13" spans="1:7" s="16" customFormat="1" ht="12" x14ac:dyDescent="0.2">
      <c r="A13" s="64" t="s">
        <v>10</v>
      </c>
      <c r="B13" s="67">
        <v>119995258.38135201</v>
      </c>
      <c r="C13" s="67">
        <v>100653312.855114</v>
      </c>
      <c r="D13" s="98">
        <f>IFERROR(((B13/C13)-1)*100,IF(B13+C13&lt;&gt;0,100,0))</f>
        <v>19.216402299723502</v>
      </c>
      <c r="E13" s="67">
        <v>3257723736.1077299</v>
      </c>
      <c r="F13" s="67">
        <v>3410701501.5018101</v>
      </c>
      <c r="G13" s="98">
        <f>IFERROR(((E13/F13)-1)*100,IF(E13+F13&lt;&gt;0,100,0))</f>
        <v>-4.4852287814316387</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449</v>
      </c>
      <c r="C16" s="67">
        <v>356</v>
      </c>
      <c r="D16" s="98">
        <f>IFERROR(((B16/C16)-1)*100,IF(B16+C16&lt;&gt;0,100,0))</f>
        <v>26.123595505617981</v>
      </c>
      <c r="E16" s="67">
        <v>10194</v>
      </c>
      <c r="F16" s="67">
        <v>9146</v>
      </c>
      <c r="G16" s="98">
        <f>IFERROR(((E16/F16)-1)*100,IF(E16+F16&lt;&gt;0,100,0))</f>
        <v>11.45856111961514</v>
      </c>
    </row>
    <row r="17" spans="1:7" s="16" customFormat="1" ht="12" x14ac:dyDescent="0.2">
      <c r="A17" s="64" t="s">
        <v>9</v>
      </c>
      <c r="B17" s="67">
        <v>430557.53</v>
      </c>
      <c r="C17" s="67">
        <v>266330.08500000002</v>
      </c>
      <c r="D17" s="98">
        <f>IFERROR(((B17/C17)-1)*100,IF(B17+C17&lt;&gt;0,100,0))</f>
        <v>61.663121911292905</v>
      </c>
      <c r="E17" s="67">
        <v>7113503.7110000001</v>
      </c>
      <c r="F17" s="67">
        <v>5876758.2750000004</v>
      </c>
      <c r="G17" s="98">
        <f>IFERROR(((E17/F17)-1)*100,IF(E17+F17&lt;&gt;0,100,0))</f>
        <v>21.044687872583957</v>
      </c>
    </row>
    <row r="18" spans="1:7" s="16" customFormat="1" ht="12" x14ac:dyDescent="0.2">
      <c r="A18" s="64" t="s">
        <v>10</v>
      </c>
      <c r="B18" s="67">
        <v>13049799.224982001</v>
      </c>
      <c r="C18" s="67">
        <v>6993134.20266457</v>
      </c>
      <c r="D18" s="98">
        <f>IFERROR(((B18/C18)-1)*100,IF(B18+C18&lt;&gt;0,100,0))</f>
        <v>86.608734321295884</v>
      </c>
      <c r="E18" s="67">
        <v>253965664.33374101</v>
      </c>
      <c r="F18" s="67">
        <v>187160621.155705</v>
      </c>
      <c r="G18" s="98">
        <f>IFERROR(((E18/F18)-1)*100,IF(E18+F18&lt;&gt;0,100,0))</f>
        <v>35.69396316678106</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20183408.801419999</v>
      </c>
      <c r="C24" s="66">
        <v>17471956.492260002</v>
      </c>
      <c r="D24" s="65">
        <f>B24-C24</f>
        <v>2711452.3091599979</v>
      </c>
      <c r="E24" s="67">
        <v>577762605.12047994</v>
      </c>
      <c r="F24" s="67">
        <v>565220693.27991998</v>
      </c>
      <c r="G24" s="65">
        <f>E24-F24</f>
        <v>12541911.840559959</v>
      </c>
    </row>
    <row r="25" spans="1:7" s="16" customFormat="1" ht="12" x14ac:dyDescent="0.2">
      <c r="A25" s="68" t="s">
        <v>15</v>
      </c>
      <c r="B25" s="66">
        <v>26668582.742240001</v>
      </c>
      <c r="C25" s="66">
        <v>19586637.49185</v>
      </c>
      <c r="D25" s="65">
        <f>B25-C25</f>
        <v>7081945.2503900006</v>
      </c>
      <c r="E25" s="67">
        <v>645820002.50103998</v>
      </c>
      <c r="F25" s="67">
        <v>623842793.16916001</v>
      </c>
      <c r="G25" s="65">
        <f>E25-F25</f>
        <v>21977209.331879973</v>
      </c>
    </row>
    <row r="26" spans="1:7" s="28" customFormat="1" ht="12" x14ac:dyDescent="0.2">
      <c r="A26" s="69" t="s">
        <v>16</v>
      </c>
      <c r="B26" s="70">
        <f>B24-B25</f>
        <v>-6485173.9408200011</v>
      </c>
      <c r="C26" s="70">
        <f>C24-C25</f>
        <v>-2114680.9995899983</v>
      </c>
      <c r="D26" s="70"/>
      <c r="E26" s="70">
        <f>E24-E25</f>
        <v>-68057397.38056004</v>
      </c>
      <c r="F26" s="70">
        <f>F24-F25</f>
        <v>-58622099.889240026</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68970.78193841</v>
      </c>
      <c r="C33" s="126">
        <v>55645.647421859998</v>
      </c>
      <c r="D33" s="98">
        <f t="shared" ref="D33:D42" si="0">IFERROR(((B33/C33)-1)*100,IF(B33+C33&lt;&gt;0,100,0))</f>
        <v>23.946409349018218</v>
      </c>
      <c r="E33" s="64"/>
      <c r="F33" s="126">
        <v>69761.38</v>
      </c>
      <c r="G33" s="126">
        <v>66902.899999999994</v>
      </c>
    </row>
    <row r="34" spans="1:7" s="16" customFormat="1" ht="12" x14ac:dyDescent="0.2">
      <c r="A34" s="64" t="s">
        <v>23</v>
      </c>
      <c r="B34" s="126">
        <v>75262.344098429996</v>
      </c>
      <c r="C34" s="126">
        <v>58031.394544859999</v>
      </c>
      <c r="D34" s="98">
        <f t="shared" si="0"/>
        <v>29.692461621355591</v>
      </c>
      <c r="E34" s="64"/>
      <c r="F34" s="126">
        <v>75654.559999999998</v>
      </c>
      <c r="G34" s="126">
        <v>73715.210000000006</v>
      </c>
    </row>
    <row r="35" spans="1:7" s="16" customFormat="1" ht="12" x14ac:dyDescent="0.2">
      <c r="A35" s="64" t="s">
        <v>24</v>
      </c>
      <c r="B35" s="126">
        <v>56067.264852619999</v>
      </c>
      <c r="C35" s="126">
        <v>35791.831901509999</v>
      </c>
      <c r="D35" s="98">
        <f t="shared" si="0"/>
        <v>56.648212382374922</v>
      </c>
      <c r="E35" s="64"/>
      <c r="F35" s="126">
        <v>57117.63</v>
      </c>
      <c r="G35" s="126">
        <v>56067.26</v>
      </c>
    </row>
    <row r="36" spans="1:7" s="16" customFormat="1" ht="12" x14ac:dyDescent="0.2">
      <c r="A36" s="64" t="s">
        <v>25</v>
      </c>
      <c r="B36" s="126">
        <v>62852.282700440002</v>
      </c>
      <c r="C36" s="126">
        <v>51259.479333199997</v>
      </c>
      <c r="D36" s="98">
        <f t="shared" si="0"/>
        <v>22.615921031666673</v>
      </c>
      <c r="E36" s="64"/>
      <c r="F36" s="126">
        <v>63603.42</v>
      </c>
      <c r="G36" s="126">
        <v>60725.1</v>
      </c>
    </row>
    <row r="37" spans="1:7" s="16" customFormat="1" ht="12" x14ac:dyDescent="0.2">
      <c r="A37" s="64" t="s">
        <v>79</v>
      </c>
      <c r="B37" s="126">
        <v>70682.718142009995</v>
      </c>
      <c r="C37" s="126">
        <v>55493.555707779997</v>
      </c>
      <c r="D37" s="98">
        <f t="shared" si="0"/>
        <v>27.371038385454426</v>
      </c>
      <c r="E37" s="64"/>
      <c r="F37" s="126">
        <v>72313.31</v>
      </c>
      <c r="G37" s="126">
        <v>66903.539999999994</v>
      </c>
    </row>
    <row r="38" spans="1:7" s="16" customFormat="1" ht="12" x14ac:dyDescent="0.2">
      <c r="A38" s="64" t="s">
        <v>26</v>
      </c>
      <c r="B38" s="126">
        <v>88050.851142779997</v>
      </c>
      <c r="C38" s="126">
        <v>73920.64568329</v>
      </c>
      <c r="D38" s="98">
        <f t="shared" si="0"/>
        <v>19.115370717986259</v>
      </c>
      <c r="E38" s="64"/>
      <c r="F38" s="126">
        <v>89441.52</v>
      </c>
      <c r="G38" s="126">
        <v>84234.68</v>
      </c>
    </row>
    <row r="39" spans="1:7" s="16" customFormat="1" ht="12" x14ac:dyDescent="0.2">
      <c r="A39" s="64" t="s">
        <v>27</v>
      </c>
      <c r="B39" s="126">
        <v>12906.03277301</v>
      </c>
      <c r="C39" s="126">
        <v>10291.323637220001</v>
      </c>
      <c r="D39" s="98">
        <f t="shared" si="0"/>
        <v>25.406927504772469</v>
      </c>
      <c r="E39" s="64"/>
      <c r="F39" s="126">
        <v>12967.11</v>
      </c>
      <c r="G39" s="126">
        <v>12659.92</v>
      </c>
    </row>
    <row r="40" spans="1:7" s="16" customFormat="1" ht="12" x14ac:dyDescent="0.2">
      <c r="A40" s="64" t="s">
        <v>28</v>
      </c>
      <c r="B40" s="126">
        <v>84149.891965699993</v>
      </c>
      <c r="C40" s="126">
        <v>70113.344774750003</v>
      </c>
      <c r="D40" s="98">
        <f t="shared" si="0"/>
        <v>20.019794000763437</v>
      </c>
      <c r="E40" s="64"/>
      <c r="F40" s="126">
        <v>85014.96</v>
      </c>
      <c r="G40" s="126">
        <v>81115.7</v>
      </c>
    </row>
    <row r="41" spans="1:7" s="16" customFormat="1" ht="12" x14ac:dyDescent="0.2">
      <c r="A41" s="64" t="s">
        <v>29</v>
      </c>
      <c r="B41" s="72"/>
      <c r="C41" s="126">
        <v>6127.3339738900004</v>
      </c>
      <c r="D41" s="98">
        <f t="shared" si="0"/>
        <v>-100</v>
      </c>
      <c r="E41" s="64"/>
      <c r="F41" s="72"/>
      <c r="G41" s="72"/>
    </row>
    <row r="42" spans="1:7" s="16" customFormat="1" ht="12" x14ac:dyDescent="0.2">
      <c r="A42" s="64" t="s">
        <v>78</v>
      </c>
      <c r="B42" s="126">
        <v>1103.49867763</v>
      </c>
      <c r="C42" s="126">
        <v>868.32723266000005</v>
      </c>
      <c r="D42" s="98">
        <f t="shared" si="0"/>
        <v>27.08327415340699</v>
      </c>
      <c r="E42" s="64"/>
      <c r="F42" s="126">
        <v>1134.96</v>
      </c>
      <c r="G42" s="126">
        <v>1102.1500000000001</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18934.184295285799</v>
      </c>
      <c r="D48" s="72"/>
      <c r="E48" s="127">
        <v>17037.390574126301</v>
      </c>
      <c r="F48" s="72"/>
      <c r="G48" s="98">
        <f>IFERROR(((C48/E48)-1)*100,IF(C48+E48&lt;&gt;0,100,0))</f>
        <v>11.133123425837566</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4708</v>
      </c>
      <c r="D54" s="75"/>
      <c r="E54" s="128">
        <v>1481853</v>
      </c>
      <c r="F54" s="128">
        <v>153604626.653</v>
      </c>
      <c r="G54" s="128">
        <v>8896266.2400000002</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5863</v>
      </c>
      <c r="C68" s="66">
        <v>5881</v>
      </c>
      <c r="D68" s="98">
        <f>IFERROR(((B68/C68)-1)*100,IF(B68+C68&lt;&gt;0,100,0))</f>
        <v>-0.30607039619112708</v>
      </c>
      <c r="E68" s="66">
        <v>196529</v>
      </c>
      <c r="F68" s="66">
        <v>207983</v>
      </c>
      <c r="G68" s="98">
        <f>IFERROR(((E68/F68)-1)*100,IF(E68+F68&lt;&gt;0,100,0))</f>
        <v>-5.5071808753600067</v>
      </c>
    </row>
    <row r="69" spans="1:7" s="16" customFormat="1" ht="12" x14ac:dyDescent="0.2">
      <c r="A69" s="79" t="s">
        <v>54</v>
      </c>
      <c r="B69" s="67">
        <v>164933691.24700001</v>
      </c>
      <c r="C69" s="66">
        <v>178132350.34099999</v>
      </c>
      <c r="D69" s="98">
        <f>IFERROR(((B69/C69)-1)*100,IF(B69+C69&lt;&gt;0,100,0))</f>
        <v>-7.4094677742328692</v>
      </c>
      <c r="E69" s="66">
        <v>6178718729.1599998</v>
      </c>
      <c r="F69" s="66">
        <v>6954339133.3970003</v>
      </c>
      <c r="G69" s="98">
        <f>IFERROR(((E69/F69)-1)*100,IF(E69+F69&lt;&gt;0,100,0))</f>
        <v>-11.15304257326507</v>
      </c>
    </row>
    <row r="70" spans="1:7" s="62" customFormat="1" ht="12" x14ac:dyDescent="0.2">
      <c r="A70" s="79" t="s">
        <v>55</v>
      </c>
      <c r="B70" s="67">
        <v>165197035.01366001</v>
      </c>
      <c r="C70" s="66">
        <v>171959365.52599999</v>
      </c>
      <c r="D70" s="98">
        <f>IFERROR(((B70/C70)-1)*100,IF(B70+C70&lt;&gt;0,100,0))</f>
        <v>-3.9325165521836736</v>
      </c>
      <c r="E70" s="66">
        <v>6070390125.8650999</v>
      </c>
      <c r="F70" s="66">
        <v>6696429013.9628496</v>
      </c>
      <c r="G70" s="98">
        <f>IFERROR(((E70/F70)-1)*100,IF(E70+F70&lt;&gt;0,100,0))</f>
        <v>-9.3488467777734119</v>
      </c>
    </row>
    <row r="71" spans="1:7" s="16" customFormat="1" ht="12" x14ac:dyDescent="0.2">
      <c r="A71" s="79" t="s">
        <v>94</v>
      </c>
      <c r="B71" s="98">
        <f>IFERROR(B69/B68/1000,)</f>
        <v>28.131279421286031</v>
      </c>
      <c r="C71" s="98">
        <f>IFERROR(C69/C68/1000,)</f>
        <v>30.28946613518109</v>
      </c>
      <c r="D71" s="98">
        <f>IFERROR(((B71/C71)-1)*100,IF(B71+C71&lt;&gt;0,100,0))</f>
        <v>-7.1252055228148592</v>
      </c>
      <c r="E71" s="98">
        <f>IFERROR(E69/E68/1000,)</f>
        <v>31.439221332017159</v>
      </c>
      <c r="F71" s="98">
        <f>IFERROR(F69/F68/1000,)</f>
        <v>33.437055592990774</v>
      </c>
      <c r="G71" s="98">
        <f>IFERROR(((E71/F71)-1)*100,IF(E71+F71&lt;&gt;0,100,0))</f>
        <v>-5.9749108452970656</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2949</v>
      </c>
      <c r="C74" s="66">
        <v>2658</v>
      </c>
      <c r="D74" s="98">
        <f>IFERROR(((B74/C74)-1)*100,IF(B74+C74&lt;&gt;0,100,0))</f>
        <v>10.948081264108357</v>
      </c>
      <c r="E74" s="66">
        <v>86722</v>
      </c>
      <c r="F74" s="66">
        <v>90800</v>
      </c>
      <c r="G74" s="98">
        <f>IFERROR(((E74/F74)-1)*100,IF(E74+F74&lt;&gt;0,100,0))</f>
        <v>-4.491189427312781</v>
      </c>
    </row>
    <row r="75" spans="1:7" s="16" customFormat="1" ht="12" x14ac:dyDescent="0.2">
      <c r="A75" s="79" t="s">
        <v>54</v>
      </c>
      <c r="B75" s="67">
        <v>451682144.97000003</v>
      </c>
      <c r="C75" s="66">
        <v>389631100.10000002</v>
      </c>
      <c r="D75" s="98">
        <f>IFERROR(((B75/C75)-1)*100,IF(B75+C75&lt;&gt;0,100,0))</f>
        <v>15.925588294690641</v>
      </c>
      <c r="E75" s="66">
        <v>13411574033.979</v>
      </c>
      <c r="F75" s="66">
        <v>12760664283.636</v>
      </c>
      <c r="G75" s="98">
        <f>IFERROR(((E75/F75)-1)*100,IF(E75+F75&lt;&gt;0,100,0))</f>
        <v>5.1009080395423734</v>
      </c>
    </row>
    <row r="76" spans="1:7" s="16" customFormat="1" ht="12" x14ac:dyDescent="0.2">
      <c r="A76" s="79" t="s">
        <v>55</v>
      </c>
      <c r="B76" s="67">
        <v>431609076.12689</v>
      </c>
      <c r="C76" s="66">
        <v>367177581.43739998</v>
      </c>
      <c r="D76" s="98">
        <f>IFERROR(((B76/C76)-1)*100,IF(B76+C76&lt;&gt;0,100,0))</f>
        <v>17.547774686367923</v>
      </c>
      <c r="E76" s="66">
        <v>12958336488.1388</v>
      </c>
      <c r="F76" s="66">
        <v>12486917772.1717</v>
      </c>
      <c r="G76" s="98">
        <f>IFERROR(((E76/F76)-1)*100,IF(E76+F76&lt;&gt;0,100,0))</f>
        <v>3.7753008754306316</v>
      </c>
    </row>
    <row r="77" spans="1:7" s="16" customFormat="1" ht="12" x14ac:dyDescent="0.2">
      <c r="A77" s="79" t="s">
        <v>94</v>
      </c>
      <c r="B77" s="98">
        <f>IFERROR(B75/B74/1000,)</f>
        <v>153.16451168870805</v>
      </c>
      <c r="C77" s="98">
        <f>IFERROR(C75/C74/1000,)</f>
        <v>146.58807377727615</v>
      </c>
      <c r="D77" s="98">
        <f>IFERROR(((B77/C77)-1)*100,IF(B77+C77&lt;&gt;0,100,0))</f>
        <v>4.4863389919592267</v>
      </c>
      <c r="E77" s="98">
        <f>IFERROR(E75/E74/1000,)</f>
        <v>154.65019296117478</v>
      </c>
      <c r="F77" s="98">
        <f>IFERROR(F75/F74/1000,)</f>
        <v>140.53595026030837</v>
      </c>
      <c r="G77" s="98">
        <f>IFERROR(((E77/F77)-1)*100,IF(E77+F77&lt;&gt;0,100,0))</f>
        <v>10.043154562745871</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176</v>
      </c>
      <c r="C80" s="66">
        <v>175</v>
      </c>
      <c r="D80" s="98">
        <f>IFERROR(((B80/C80)-1)*100,IF(B80+C80&lt;&gt;0,100,0))</f>
        <v>0.57142857142857828</v>
      </c>
      <c r="E80" s="66">
        <v>4896</v>
      </c>
      <c r="F80" s="66">
        <v>7432</v>
      </c>
      <c r="G80" s="98">
        <f>IFERROR(((E80/F80)-1)*100,IF(E80+F80&lt;&gt;0,100,0))</f>
        <v>-34.122712594187298</v>
      </c>
    </row>
    <row r="81" spans="1:7" s="16" customFormat="1" ht="12" x14ac:dyDescent="0.2">
      <c r="A81" s="79" t="s">
        <v>54</v>
      </c>
      <c r="B81" s="67">
        <v>10056828.342</v>
      </c>
      <c r="C81" s="66">
        <v>17628854.568999998</v>
      </c>
      <c r="D81" s="98">
        <f>IFERROR(((B81/C81)-1)*100,IF(B81+C81&lt;&gt;0,100,0))</f>
        <v>-42.952457276011913</v>
      </c>
      <c r="E81" s="66">
        <v>414366873.65700001</v>
      </c>
      <c r="F81" s="66">
        <v>646957723.89699996</v>
      </c>
      <c r="G81" s="98">
        <f>IFERROR(((E81/F81)-1)*100,IF(E81+F81&lt;&gt;0,100,0))</f>
        <v>-35.951475907725616</v>
      </c>
    </row>
    <row r="82" spans="1:7" s="16" customFormat="1" ht="12" x14ac:dyDescent="0.2">
      <c r="A82" s="79" t="s">
        <v>55</v>
      </c>
      <c r="B82" s="67">
        <v>732204.535190308</v>
      </c>
      <c r="C82" s="66">
        <v>6966911.6372398101</v>
      </c>
      <c r="D82" s="98">
        <f>IFERROR(((B82/C82)-1)*100,IF(B82+C82&lt;&gt;0,100,0))</f>
        <v>-89.490256611315417</v>
      </c>
      <c r="E82" s="66">
        <v>120751852.79747701</v>
      </c>
      <c r="F82" s="66">
        <v>224430923.93641001</v>
      </c>
      <c r="G82" s="98">
        <f>IFERROR(((E82/F82)-1)*100,IF(E82+F82&lt;&gt;0,100,0))</f>
        <v>-46.196428424591488</v>
      </c>
    </row>
    <row r="83" spans="1:7" s="32" customFormat="1" x14ac:dyDescent="0.2">
      <c r="A83" s="79" t="s">
        <v>94</v>
      </c>
      <c r="B83" s="98">
        <f>IFERROR(B81/B80/1000,)</f>
        <v>57.141070124999999</v>
      </c>
      <c r="C83" s="98">
        <f>IFERROR(C81/C80/1000,)</f>
        <v>100.73631182285715</v>
      </c>
      <c r="D83" s="98">
        <f>IFERROR(((B83/C83)-1)*100,IF(B83+C83&lt;&gt;0,100,0))</f>
        <v>-43.276591041489134</v>
      </c>
      <c r="E83" s="98">
        <f>IFERROR(E81/E80/1000,)</f>
        <v>84.633756874387259</v>
      </c>
      <c r="F83" s="98">
        <f>IFERROR(F81/F80/1000,)</f>
        <v>87.050285777314301</v>
      </c>
      <c r="G83" s="98">
        <f>IFERROR(((E83/F83)-1)*100,IF(E83+F83&lt;&gt;0,100,0))</f>
        <v>-2.7760148991455735</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8988</v>
      </c>
      <c r="C86" s="64">
        <f>C68+C74+C80</f>
        <v>8714</v>
      </c>
      <c r="D86" s="98">
        <f>IFERROR(((B86/C86)-1)*100,IF(B86+C86&lt;&gt;0,100,0))</f>
        <v>3.1443653890291579</v>
      </c>
      <c r="E86" s="64">
        <f>E68+E74+E80</f>
        <v>288147</v>
      </c>
      <c r="F86" s="64">
        <f>F68+F74+F80</f>
        <v>306215</v>
      </c>
      <c r="G86" s="98">
        <f>IFERROR(((E86/F86)-1)*100,IF(E86+F86&lt;&gt;0,100,0))</f>
        <v>-5.9004294368335986</v>
      </c>
    </row>
    <row r="87" spans="1:7" s="62" customFormat="1" ht="12" x14ac:dyDescent="0.2">
      <c r="A87" s="79" t="s">
        <v>54</v>
      </c>
      <c r="B87" s="64">
        <f t="shared" ref="B87:C87" si="1">B69+B75+B81</f>
        <v>626672664.55900002</v>
      </c>
      <c r="C87" s="64">
        <f t="shared" si="1"/>
        <v>585392305.00999999</v>
      </c>
      <c r="D87" s="98">
        <f>IFERROR(((B87/C87)-1)*100,IF(B87+C87&lt;&gt;0,100,0))</f>
        <v>7.0517427707381453</v>
      </c>
      <c r="E87" s="64">
        <f t="shared" ref="E87:F87" si="2">E69+E75+E81</f>
        <v>20004659636.796001</v>
      </c>
      <c r="F87" s="64">
        <f t="shared" si="2"/>
        <v>20361961140.93</v>
      </c>
      <c r="G87" s="98">
        <f>IFERROR(((E87/F87)-1)*100,IF(E87+F87&lt;&gt;0,100,0))</f>
        <v>-1.7547499558663859</v>
      </c>
    </row>
    <row r="88" spans="1:7" s="62" customFormat="1" ht="12" x14ac:dyDescent="0.2">
      <c r="A88" s="79" t="s">
        <v>55</v>
      </c>
      <c r="B88" s="64">
        <f t="shared" ref="B88:C88" si="3">B70+B76+B82</f>
        <v>597538315.67574036</v>
      </c>
      <c r="C88" s="64">
        <f t="shared" si="3"/>
        <v>546103858.60063982</v>
      </c>
      <c r="D88" s="98">
        <f>IFERROR(((B88/C88)-1)*100,IF(B88+C88&lt;&gt;0,100,0))</f>
        <v>9.4184386843371612</v>
      </c>
      <c r="E88" s="64">
        <f t="shared" ref="E88:F88" si="4">E70+E76+E82</f>
        <v>19149478466.801376</v>
      </c>
      <c r="F88" s="64">
        <f t="shared" si="4"/>
        <v>19407777710.070957</v>
      </c>
      <c r="G88" s="98">
        <f>IFERROR(((E88/F88)-1)*100,IF(E88+F88&lt;&gt;0,100,0))</f>
        <v>-1.3309058209974522</v>
      </c>
    </row>
    <row r="89" spans="1:7" s="63" customFormat="1" x14ac:dyDescent="0.2">
      <c r="A89" s="79" t="s">
        <v>95</v>
      </c>
      <c r="B89" s="98">
        <f>IFERROR((B75/B87)*100,IF(B75+B87&lt;&gt;0,100,0))</f>
        <v>72.076248177803677</v>
      </c>
      <c r="C89" s="98">
        <f>IFERROR((C75/C87)*100,IF(C75+C87&lt;&gt;0,100,0))</f>
        <v>66.558971951868102</v>
      </c>
      <c r="D89" s="98">
        <f>IFERROR(((B89/C89)-1)*100,IF(B89+C89&lt;&gt;0,100,0))</f>
        <v>8.2893050540584934</v>
      </c>
      <c r="E89" s="98">
        <f>IFERROR((E75/E87)*100,IF(E75+E87&lt;&gt;0,100,0))</f>
        <v>67.042250543019151</v>
      </c>
      <c r="F89" s="98">
        <f>IFERROR((F75/F87)*100,IF(F75+F87&lt;&gt;0,100,0))</f>
        <v>62.669131894105831</v>
      </c>
      <c r="G89" s="98">
        <f>IFERROR(((E89/F89)-1)*100,IF(E89+F89&lt;&gt;0,100,0))</f>
        <v>6.9781063128538712</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22508836.111000001</v>
      </c>
      <c r="C95" s="129">
        <v>24461951.162999999</v>
      </c>
      <c r="D95" s="65">
        <f>B95-C95</f>
        <v>-1953115.0519999973</v>
      </c>
      <c r="E95" s="129">
        <v>718260650.94000006</v>
      </c>
      <c r="F95" s="129">
        <v>888519196.33099997</v>
      </c>
      <c r="G95" s="80">
        <f>E95-F95</f>
        <v>-170258545.39099991</v>
      </c>
    </row>
    <row r="96" spans="1:7" s="16" customFormat="1" ht="13.5" x14ac:dyDescent="0.2">
      <c r="A96" s="79" t="s">
        <v>88</v>
      </c>
      <c r="B96" s="66">
        <v>21654704.559999999</v>
      </c>
      <c r="C96" s="129">
        <v>22007993.969000001</v>
      </c>
      <c r="D96" s="65">
        <f>B96-C96</f>
        <v>-353289.40900000185</v>
      </c>
      <c r="E96" s="129">
        <v>766115268.15699995</v>
      </c>
      <c r="F96" s="129">
        <v>947762068.63699996</v>
      </c>
      <c r="G96" s="80">
        <f>E96-F96</f>
        <v>-181646800.48000002</v>
      </c>
    </row>
    <row r="97" spans="1:7" s="28" customFormat="1" ht="12" x14ac:dyDescent="0.2">
      <c r="A97" s="81" t="s">
        <v>16</v>
      </c>
      <c r="B97" s="65">
        <f>B95-B96</f>
        <v>854131.55100000277</v>
      </c>
      <c r="C97" s="65">
        <f>C95-C96</f>
        <v>2453957.1939999983</v>
      </c>
      <c r="D97" s="82"/>
      <c r="E97" s="65">
        <f>E95-E96</f>
        <v>-47854617.216999888</v>
      </c>
      <c r="F97" s="82">
        <f>F95-F96</f>
        <v>-59242872.305999994</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803.25373637893995</v>
      </c>
      <c r="C104" s="131">
        <v>707.675158360659</v>
      </c>
      <c r="D104" s="98">
        <f>IFERROR(((B104/C104)-1)*100,IF(B104+C104&lt;&gt;0,100,0))</f>
        <v>13.50599592045738</v>
      </c>
      <c r="E104" s="84"/>
      <c r="F104" s="130">
        <v>803.25373637893995</v>
      </c>
      <c r="G104" s="130">
        <v>798.03209385645505</v>
      </c>
    </row>
    <row r="105" spans="1:7" s="16" customFormat="1" ht="12" x14ac:dyDescent="0.2">
      <c r="A105" s="79" t="s">
        <v>50</v>
      </c>
      <c r="B105" s="130">
        <v>793.41011244199399</v>
      </c>
      <c r="C105" s="131">
        <v>698.96159984142696</v>
      </c>
      <c r="D105" s="98">
        <f>IFERROR(((B105/C105)-1)*100,IF(B105+C105&lt;&gt;0,100,0))</f>
        <v>13.512689770367148</v>
      </c>
      <c r="E105" s="84"/>
      <c r="F105" s="130">
        <v>793.41011244199399</v>
      </c>
      <c r="G105" s="130">
        <v>788.31425333558002</v>
      </c>
    </row>
    <row r="106" spans="1:7" s="16" customFormat="1" ht="12" x14ac:dyDescent="0.2">
      <c r="A106" s="79" t="s">
        <v>51</v>
      </c>
      <c r="B106" s="130">
        <v>844.55079830824104</v>
      </c>
      <c r="C106" s="131">
        <v>743.77470333758004</v>
      </c>
      <c r="D106" s="98">
        <f>IFERROR(((B106/C106)-1)*100,IF(B106+C106&lt;&gt;0,100,0))</f>
        <v>13.549277021447903</v>
      </c>
      <c r="E106" s="84"/>
      <c r="F106" s="130">
        <v>844.55079830824104</v>
      </c>
      <c r="G106" s="130">
        <v>838.16637605892902</v>
      </c>
    </row>
    <row r="107" spans="1:7" s="28" customFormat="1" ht="12" x14ac:dyDescent="0.2">
      <c r="A107" s="81" t="s">
        <v>52</v>
      </c>
      <c r="B107" s="85"/>
      <c r="C107" s="84"/>
      <c r="D107" s="86"/>
      <c r="E107" s="84"/>
      <c r="F107" s="71"/>
      <c r="G107" s="71"/>
    </row>
    <row r="108" spans="1:7" s="16" customFormat="1" ht="12" x14ac:dyDescent="0.2">
      <c r="A108" s="79" t="s">
        <v>56</v>
      </c>
      <c r="B108" s="130">
        <v>602.67771692635904</v>
      </c>
      <c r="C108" s="131">
        <v>571.65789831915697</v>
      </c>
      <c r="D108" s="98">
        <f>IFERROR(((B108/C108)-1)*100,IF(B108+C108&lt;&gt;0,100,0))</f>
        <v>5.4262905661601968</v>
      </c>
      <c r="E108" s="84"/>
      <c r="F108" s="130">
        <v>602.68308188572405</v>
      </c>
      <c r="G108" s="130">
        <v>602.03139783671998</v>
      </c>
    </row>
    <row r="109" spans="1:7" s="16" customFormat="1" ht="12" x14ac:dyDescent="0.2">
      <c r="A109" s="79" t="s">
        <v>57</v>
      </c>
      <c r="B109" s="130">
        <v>798.17468152740298</v>
      </c>
      <c r="C109" s="131">
        <v>735.36159853989898</v>
      </c>
      <c r="D109" s="98">
        <f>IFERROR(((B109/C109)-1)*100,IF(B109+C109&lt;&gt;0,100,0))</f>
        <v>8.5417953714503003</v>
      </c>
      <c r="E109" s="84"/>
      <c r="F109" s="130">
        <v>798.51409493062101</v>
      </c>
      <c r="G109" s="130">
        <v>796.37586332061301</v>
      </c>
    </row>
    <row r="110" spans="1:7" s="16" customFormat="1" ht="12" x14ac:dyDescent="0.2">
      <c r="A110" s="79" t="s">
        <v>59</v>
      </c>
      <c r="B110" s="130">
        <v>914.42246720746402</v>
      </c>
      <c r="C110" s="131">
        <v>808.88886742064904</v>
      </c>
      <c r="D110" s="98">
        <f>IFERROR(((B110/C110)-1)*100,IF(B110+C110&lt;&gt;0,100,0))</f>
        <v>13.046736583646656</v>
      </c>
      <c r="E110" s="84"/>
      <c r="F110" s="130">
        <v>914.42246720746402</v>
      </c>
      <c r="G110" s="130">
        <v>908.73742374927099</v>
      </c>
    </row>
    <row r="111" spans="1:7" s="16" customFormat="1" ht="12" x14ac:dyDescent="0.2">
      <c r="A111" s="79" t="s">
        <v>58</v>
      </c>
      <c r="B111" s="130">
        <v>855.18891451430295</v>
      </c>
      <c r="C111" s="131">
        <v>727.34827435745899</v>
      </c>
      <c r="D111" s="98">
        <f>IFERROR(((B111/C111)-1)*100,IF(B111+C111&lt;&gt;0,100,0))</f>
        <v>17.576262247927744</v>
      </c>
      <c r="E111" s="84"/>
      <c r="F111" s="130">
        <v>855.18891451430295</v>
      </c>
      <c r="G111" s="130">
        <v>845.39650424934496</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4</v>
      </c>
      <c r="D119" s="98">
        <f>IFERROR(((B119/C119)-1)*100,IF(B119+C119&lt;&gt;0,100,0))</f>
        <v>-100</v>
      </c>
      <c r="E119" s="66">
        <v>11</v>
      </c>
      <c r="F119" s="66">
        <v>8</v>
      </c>
      <c r="G119" s="98">
        <f>IFERROR(((E119/F119)-1)*100,IF(E119+F119&lt;&gt;0,100,0))</f>
        <v>37.5</v>
      </c>
    </row>
    <row r="120" spans="1:7" s="16" customFormat="1" ht="12" x14ac:dyDescent="0.2">
      <c r="A120" s="79" t="s">
        <v>72</v>
      </c>
      <c r="B120" s="67">
        <v>305</v>
      </c>
      <c r="C120" s="66">
        <v>96</v>
      </c>
      <c r="D120" s="98">
        <f>IFERROR(((B120/C120)-1)*100,IF(B120+C120&lt;&gt;0,100,0))</f>
        <v>217.70833333333334</v>
      </c>
      <c r="E120" s="66">
        <v>7178</v>
      </c>
      <c r="F120" s="66">
        <v>8613</v>
      </c>
      <c r="G120" s="98">
        <f>IFERROR(((E120/F120)-1)*100,IF(E120+F120&lt;&gt;0,100,0))</f>
        <v>-16.660861488447697</v>
      </c>
    </row>
    <row r="121" spans="1:7" s="16" customFormat="1" ht="12" x14ac:dyDescent="0.2">
      <c r="A121" s="79" t="s">
        <v>74</v>
      </c>
      <c r="B121" s="67">
        <v>22</v>
      </c>
      <c r="C121" s="66">
        <v>18</v>
      </c>
      <c r="D121" s="98">
        <f>IFERROR(((B121/C121)-1)*100,IF(B121+C121&lt;&gt;0,100,0))</f>
        <v>22.222222222222232</v>
      </c>
      <c r="E121" s="66">
        <v>284</v>
      </c>
      <c r="F121" s="66">
        <v>254</v>
      </c>
      <c r="G121" s="98">
        <f>IFERROR(((E121/F121)-1)*100,IF(E121+F121&lt;&gt;0,100,0))</f>
        <v>11.811023622047244</v>
      </c>
    </row>
    <row r="122" spans="1:7" s="28" customFormat="1" ht="12" x14ac:dyDescent="0.2">
      <c r="A122" s="81" t="s">
        <v>34</v>
      </c>
      <c r="B122" s="82">
        <f>SUM(B119:B121)</f>
        <v>327</v>
      </c>
      <c r="C122" s="82">
        <f>SUM(C119:C121)</f>
        <v>118</v>
      </c>
      <c r="D122" s="98">
        <f>IFERROR(((B122/C122)-1)*100,IF(B122+C122&lt;&gt;0,100,0))</f>
        <v>177.11864406779662</v>
      </c>
      <c r="E122" s="82">
        <f>SUM(E119:E121)</f>
        <v>7473</v>
      </c>
      <c r="F122" s="82">
        <f>SUM(F119:F121)</f>
        <v>8875</v>
      </c>
      <c r="G122" s="98">
        <f>IFERROR(((E122/F122)-1)*100,IF(E122+F122&lt;&gt;0,100,0))</f>
        <v>-15.79718309859155</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22</v>
      </c>
      <c r="C125" s="66">
        <v>48</v>
      </c>
      <c r="D125" s="98">
        <f>IFERROR(((B125/C125)-1)*100,IF(B125+C125&lt;&gt;0,100,0))</f>
        <v>-54.166666666666671</v>
      </c>
      <c r="E125" s="66">
        <v>683</v>
      </c>
      <c r="F125" s="66">
        <v>974</v>
      </c>
      <c r="G125" s="98">
        <f>IFERROR(((E125/F125)-1)*100,IF(E125+F125&lt;&gt;0,100,0))</f>
        <v>-29.876796714579058</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22</v>
      </c>
      <c r="C127" s="82">
        <f>SUM(C125:C126)</f>
        <v>48</v>
      </c>
      <c r="D127" s="98">
        <f>IFERROR(((B127/C127)-1)*100,IF(B127+C127&lt;&gt;0,100,0))</f>
        <v>-54.166666666666671</v>
      </c>
      <c r="E127" s="82">
        <f>SUM(E125:E126)</f>
        <v>683</v>
      </c>
      <c r="F127" s="82">
        <f>SUM(F125:F126)</f>
        <v>974</v>
      </c>
      <c r="G127" s="98">
        <f>IFERROR(((E127/F127)-1)*100,IF(E127+F127&lt;&gt;0,100,0))</f>
        <v>-29.876796714579058</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40</v>
      </c>
      <c r="D130" s="98">
        <f>IFERROR(((B130/C130)-1)*100,IF(B130+C130&lt;&gt;0,100,0))</f>
        <v>-100</v>
      </c>
      <c r="E130" s="66">
        <v>80871</v>
      </c>
      <c r="F130" s="66">
        <v>85</v>
      </c>
      <c r="G130" s="98">
        <f>IFERROR(((E130/F130)-1)*100,IF(E130+F130&lt;&gt;0,100,0))</f>
        <v>95042.352941176461</v>
      </c>
    </row>
    <row r="131" spans="1:7" s="16" customFormat="1" ht="12" x14ac:dyDescent="0.2">
      <c r="A131" s="79" t="s">
        <v>72</v>
      </c>
      <c r="B131" s="67">
        <v>348431</v>
      </c>
      <c r="C131" s="66">
        <v>90091</v>
      </c>
      <c r="D131" s="98">
        <f>IFERROR(((B131/C131)-1)*100,IF(B131+C131&lt;&gt;0,100,0))</f>
        <v>286.75450377951182</v>
      </c>
      <c r="E131" s="66">
        <v>8015185</v>
      </c>
      <c r="F131" s="66">
        <v>6688271</v>
      </c>
      <c r="G131" s="98">
        <f>IFERROR(((E131/F131)-1)*100,IF(E131+F131&lt;&gt;0,100,0))</f>
        <v>19.839417392028523</v>
      </c>
    </row>
    <row r="132" spans="1:7" s="16" customFormat="1" ht="12" x14ac:dyDescent="0.2">
      <c r="A132" s="79" t="s">
        <v>74</v>
      </c>
      <c r="B132" s="67">
        <v>1254</v>
      </c>
      <c r="C132" s="66">
        <v>391</v>
      </c>
      <c r="D132" s="98">
        <f>IFERROR(((B132/C132)-1)*100,IF(B132+C132&lt;&gt;0,100,0))</f>
        <v>220.71611253196929</v>
      </c>
      <c r="E132" s="66">
        <v>13150</v>
      </c>
      <c r="F132" s="66">
        <v>13645</v>
      </c>
      <c r="G132" s="98">
        <f>IFERROR(((E132/F132)-1)*100,IF(E132+F132&lt;&gt;0,100,0))</f>
        <v>-3.6277024551117587</v>
      </c>
    </row>
    <row r="133" spans="1:7" s="16" customFormat="1" ht="12" x14ac:dyDescent="0.2">
      <c r="A133" s="81" t="s">
        <v>34</v>
      </c>
      <c r="B133" s="82">
        <f>SUM(B130:B132)</f>
        <v>349685</v>
      </c>
      <c r="C133" s="82">
        <f>SUM(C130:C132)</f>
        <v>90522</v>
      </c>
      <c r="D133" s="98">
        <f>IFERROR(((B133/C133)-1)*100,IF(B133+C133&lt;&gt;0,100,0))</f>
        <v>286.29835841011027</v>
      </c>
      <c r="E133" s="82">
        <f>SUM(E130:E132)</f>
        <v>8109206</v>
      </c>
      <c r="F133" s="82">
        <f>SUM(F130:F132)</f>
        <v>6702001</v>
      </c>
      <c r="G133" s="98">
        <f>IFERROR(((E133/F133)-1)*100,IF(E133+F133&lt;&gt;0,100,0))</f>
        <v>20.99678886947347</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16850</v>
      </c>
      <c r="C136" s="66">
        <v>5477</v>
      </c>
      <c r="D136" s="98">
        <f>IFERROR(((B136/C136)-1)*100,)</f>
        <v>207.65017345262007</v>
      </c>
      <c r="E136" s="66">
        <v>340079</v>
      </c>
      <c r="F136" s="66">
        <v>479918</v>
      </c>
      <c r="G136" s="98">
        <f>IFERROR(((E136/F136)-1)*100,)</f>
        <v>-29.138102759221361</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16850</v>
      </c>
      <c r="C138" s="82">
        <f>SUM(C136:C137)</f>
        <v>5477</v>
      </c>
      <c r="D138" s="98">
        <f>IFERROR(((B138/C138)-1)*100,)</f>
        <v>207.65017345262007</v>
      </c>
      <c r="E138" s="82">
        <f>SUM(E136:E137)</f>
        <v>340079</v>
      </c>
      <c r="F138" s="82">
        <f>SUM(F136:F137)</f>
        <v>479918</v>
      </c>
      <c r="G138" s="98">
        <f>IFERROR(((E138/F138)-1)*100,)</f>
        <v>-29.138102759221361</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963.74249999999995</v>
      </c>
      <c r="D141" s="98">
        <f>IFERROR(((B141/C141)-1)*100,IF(B141+C141&lt;&gt;0,100,0))</f>
        <v>-100</v>
      </c>
      <c r="E141" s="66">
        <v>1932016.6625000001</v>
      </c>
      <c r="F141" s="66">
        <v>2048.5237499999998</v>
      </c>
      <c r="G141" s="98">
        <f>IFERROR(((E141/F141)-1)*100,IF(E141+F141&lt;&gt;0,100,0))</f>
        <v>94212.631840367991</v>
      </c>
    </row>
    <row r="142" spans="1:7" s="32" customFormat="1" x14ac:dyDescent="0.2">
      <c r="A142" s="79" t="s">
        <v>72</v>
      </c>
      <c r="B142" s="67">
        <v>32064660.085960001</v>
      </c>
      <c r="C142" s="66">
        <v>8992455.3233199995</v>
      </c>
      <c r="D142" s="98">
        <f>IFERROR(((B142/C142)-1)*100,IF(B142+C142&lt;&gt;0,100,0))</f>
        <v>256.57291510592438</v>
      </c>
      <c r="E142" s="66">
        <v>752615746.01410997</v>
      </c>
      <c r="F142" s="66">
        <v>624735509.59985006</v>
      </c>
      <c r="G142" s="98">
        <f>IFERROR(((E142/F142)-1)*100,IF(E142+F142&lt;&gt;0,100,0))</f>
        <v>20.469500204361466</v>
      </c>
    </row>
    <row r="143" spans="1:7" s="32" customFormat="1" x14ac:dyDescent="0.2">
      <c r="A143" s="79" t="s">
        <v>74</v>
      </c>
      <c r="B143" s="67">
        <v>9143554.2400000002</v>
      </c>
      <c r="C143" s="66">
        <v>2685788.45</v>
      </c>
      <c r="D143" s="98">
        <f>IFERROR(((B143/C143)-1)*100,IF(B143+C143&lt;&gt;0,100,0))</f>
        <v>240.44208656865732</v>
      </c>
      <c r="E143" s="66">
        <v>74338388.260000005</v>
      </c>
      <c r="F143" s="66">
        <v>67614661.780000001</v>
      </c>
      <c r="G143" s="98">
        <f>IFERROR(((E143/F143)-1)*100,IF(E143+F143&lt;&gt;0,100,0))</f>
        <v>9.9441841502915693</v>
      </c>
    </row>
    <row r="144" spans="1:7" s="16" customFormat="1" ht="12" x14ac:dyDescent="0.2">
      <c r="A144" s="81" t="s">
        <v>34</v>
      </c>
      <c r="B144" s="82">
        <f>SUM(B141:B143)</f>
        <v>41208214.325960003</v>
      </c>
      <c r="C144" s="82">
        <f>SUM(C141:C143)</f>
        <v>11679207.51582</v>
      </c>
      <c r="D144" s="98">
        <f>IFERROR(((B144/C144)-1)*100,IF(B144+C144&lt;&gt;0,100,0))</f>
        <v>252.83399383170186</v>
      </c>
      <c r="E144" s="82">
        <f>SUM(E141:E143)</f>
        <v>828886150.93660998</v>
      </c>
      <c r="F144" s="82">
        <f>SUM(F141:F143)</f>
        <v>692352219.90359998</v>
      </c>
      <c r="G144" s="98">
        <f>IFERROR(((E144/F144)-1)*100,IF(E144+F144&lt;&gt;0,100,0))</f>
        <v>19.720299452787259</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26146.7</v>
      </c>
      <c r="C147" s="66">
        <v>14147.83754</v>
      </c>
      <c r="D147" s="98">
        <f>IFERROR(((B147/C147)-1)*100,IF(B147+C147&lt;&gt;0,100,0))</f>
        <v>84.810575652114835</v>
      </c>
      <c r="E147" s="66">
        <v>646588.63733000006</v>
      </c>
      <c r="F147" s="66">
        <v>818437.91543000005</v>
      </c>
      <c r="G147" s="98">
        <f>IFERROR(((E147/F147)-1)*100,IF(E147+F147&lt;&gt;0,100,0))</f>
        <v>-20.997228361507659</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26146.7</v>
      </c>
      <c r="C149" s="82">
        <f>SUM(C147:C148)</f>
        <v>14147.83754</v>
      </c>
      <c r="D149" s="98">
        <f>IFERROR(((B149/C149)-1)*100,IF(B149+C149&lt;&gt;0,100,0))</f>
        <v>84.810575652114835</v>
      </c>
      <c r="E149" s="82">
        <f>SUM(E147:E148)</f>
        <v>646588.63733000006</v>
      </c>
      <c r="F149" s="82">
        <f>SUM(F147:F148)</f>
        <v>818437.91543000005</v>
      </c>
      <c r="G149" s="98">
        <f>IFERROR(((E149/F149)-1)*100,IF(E149+F149&lt;&gt;0,100,0))</f>
        <v>-20.997228361507659</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66">
        <v>10</v>
      </c>
      <c r="D152" s="98">
        <f>IFERROR(((B152/C152)-1)*100,IF(B152+C152&lt;&gt;0,100,0))</f>
        <v>304610</v>
      </c>
      <c r="E152" s="78"/>
      <c r="F152" s="78"/>
      <c r="G152" s="65"/>
    </row>
    <row r="153" spans="1:7" s="16" customFormat="1" ht="12" x14ac:dyDescent="0.2">
      <c r="A153" s="79" t="s">
        <v>72</v>
      </c>
      <c r="B153" s="67">
        <v>1311466</v>
      </c>
      <c r="C153" s="66">
        <v>1030838</v>
      </c>
      <c r="D153" s="98">
        <f>IFERROR(((B153/C153)-1)*100,IF(B153+C153&lt;&gt;0,100,0))</f>
        <v>27.223288237336995</v>
      </c>
      <c r="E153" s="78"/>
      <c r="F153" s="78"/>
      <c r="G153" s="65"/>
    </row>
    <row r="154" spans="1:7" s="16" customFormat="1" ht="12" x14ac:dyDescent="0.2">
      <c r="A154" s="79" t="s">
        <v>74</v>
      </c>
      <c r="B154" s="67">
        <v>1628</v>
      </c>
      <c r="C154" s="66">
        <v>2647</v>
      </c>
      <c r="D154" s="98">
        <f>IFERROR(((B154/C154)-1)*100,IF(B154+C154&lt;&gt;0,100,0))</f>
        <v>-38.496411031356246</v>
      </c>
      <c r="E154" s="78"/>
      <c r="F154" s="78"/>
      <c r="G154" s="65"/>
    </row>
    <row r="155" spans="1:7" s="28" customFormat="1" ht="12" x14ac:dyDescent="0.2">
      <c r="A155" s="81" t="s">
        <v>34</v>
      </c>
      <c r="B155" s="82">
        <f>SUM(B152:B154)</f>
        <v>1343565</v>
      </c>
      <c r="C155" s="82">
        <f>SUM(C152:C154)</f>
        <v>1033495</v>
      </c>
      <c r="D155" s="98">
        <f>IFERROR(((B155/C155)-1)*100,IF(B155+C155&lt;&gt;0,100,0))</f>
        <v>30.002080319691913</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132506</v>
      </c>
      <c r="C158" s="66">
        <v>312747</v>
      </c>
      <c r="D158" s="98">
        <f>IFERROR(((B158/C158)-1)*100,IF(B158+C158&lt;&gt;0,100,0))</f>
        <v>-57.631568008645971</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132506</v>
      </c>
      <c r="C160" s="82">
        <f>SUM(C158:C159)</f>
        <v>312747</v>
      </c>
      <c r="D160" s="98">
        <f>IFERROR(((B160/C160)-1)*100,IF(B160+C160&lt;&gt;0,100,0))</f>
        <v>-57.631568008645971</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7307</v>
      </c>
      <c r="C168" s="113">
        <v>7641</v>
      </c>
      <c r="D168" s="111">
        <f>IFERROR(((B168/C168)-1)*100,IF(B168+C168&lt;&gt;0,100,0))</f>
        <v>-4.3711556079047202</v>
      </c>
      <c r="E168" s="113">
        <v>268013</v>
      </c>
      <c r="F168" s="113">
        <v>279288</v>
      </c>
      <c r="G168" s="111">
        <f>IFERROR(((E168/F168)-1)*100,IF(E168+F168&lt;&gt;0,100,0))</f>
        <v>-4.0370513591704622</v>
      </c>
    </row>
    <row r="169" spans="1:7" x14ac:dyDescent="0.2">
      <c r="A169" s="101" t="s">
        <v>32</v>
      </c>
      <c r="B169" s="112">
        <v>46231</v>
      </c>
      <c r="C169" s="113">
        <v>69506</v>
      </c>
      <c r="D169" s="111">
        <f t="shared" ref="D169:D171" si="5">IFERROR(((B169/C169)-1)*100,IF(B169+C169&lt;&gt;0,100,0))</f>
        <v>-33.486317727965933</v>
      </c>
      <c r="E169" s="113">
        <v>1936730</v>
      </c>
      <c r="F169" s="113">
        <v>1857606</v>
      </c>
      <c r="G169" s="111">
        <f>IFERROR(((E169/F169)-1)*100,IF(E169+F169&lt;&gt;0,100,0))</f>
        <v>4.2594608329215022</v>
      </c>
    </row>
    <row r="170" spans="1:7" x14ac:dyDescent="0.2">
      <c r="A170" s="101" t="s">
        <v>92</v>
      </c>
      <c r="B170" s="112">
        <v>15417659</v>
      </c>
      <c r="C170" s="113">
        <v>18732116</v>
      </c>
      <c r="D170" s="111">
        <f t="shared" si="5"/>
        <v>-17.69398075476364</v>
      </c>
      <c r="E170" s="113">
        <v>636332049</v>
      </c>
      <c r="F170" s="113">
        <v>491879365</v>
      </c>
      <c r="G170" s="111">
        <f>IFERROR(((E170/F170)-1)*100,IF(E170+F170&lt;&gt;0,100,0))</f>
        <v>29.367502334642559</v>
      </c>
    </row>
    <row r="171" spans="1:7" x14ac:dyDescent="0.2">
      <c r="A171" s="101" t="s">
        <v>93</v>
      </c>
      <c r="B171" s="112">
        <v>139962</v>
      </c>
      <c r="C171" s="113">
        <v>138389</v>
      </c>
      <c r="D171" s="111">
        <f t="shared" si="5"/>
        <v>1.1366510344030134</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231</v>
      </c>
      <c r="C174" s="113">
        <v>188</v>
      </c>
      <c r="D174" s="111">
        <f t="shared" ref="D174:D177" si="6">IFERROR(((B174/C174)-1)*100,IF(B174+C174&lt;&gt;0,100,0))</f>
        <v>22.872340425531924</v>
      </c>
      <c r="E174" s="113">
        <v>12783</v>
      </c>
      <c r="F174" s="113">
        <v>11798</v>
      </c>
      <c r="G174" s="111">
        <f t="shared" ref="G174" si="7">IFERROR(((E174/F174)-1)*100,IF(E174+F174&lt;&gt;0,100,0))</f>
        <v>8.3488726902864805</v>
      </c>
    </row>
    <row r="175" spans="1:7" x14ac:dyDescent="0.2">
      <c r="A175" s="101" t="s">
        <v>32</v>
      </c>
      <c r="B175" s="112">
        <v>2993</v>
      </c>
      <c r="C175" s="113">
        <v>2839</v>
      </c>
      <c r="D175" s="111">
        <f t="shared" si="6"/>
        <v>5.4244452271926757</v>
      </c>
      <c r="E175" s="113">
        <v>166535</v>
      </c>
      <c r="F175" s="113">
        <v>141971</v>
      </c>
      <c r="G175" s="111">
        <f t="shared" ref="G175" si="8">IFERROR(((E175/F175)-1)*100,IF(E175+F175&lt;&gt;0,100,0))</f>
        <v>17.302125081882913</v>
      </c>
    </row>
    <row r="176" spans="1:7" x14ac:dyDescent="0.2">
      <c r="A176" s="101" t="s">
        <v>92</v>
      </c>
      <c r="B176" s="112">
        <v>47624</v>
      </c>
      <c r="C176" s="113">
        <v>31297</v>
      </c>
      <c r="D176" s="111">
        <f t="shared" si="6"/>
        <v>52.167939419113665</v>
      </c>
      <c r="E176" s="113">
        <v>3425731</v>
      </c>
      <c r="F176" s="113">
        <v>1161074</v>
      </c>
      <c r="G176" s="111">
        <f t="shared" ref="G176" si="9">IFERROR(((E176/F176)-1)*100,IF(E176+F176&lt;&gt;0,100,0))</f>
        <v>195.04846374994185</v>
      </c>
    </row>
    <row r="177" spans="1:7" x14ac:dyDescent="0.2">
      <c r="A177" s="101" t="s">
        <v>93</v>
      </c>
      <c r="B177" s="112">
        <v>41077</v>
      </c>
      <c r="C177" s="113">
        <v>29853</v>
      </c>
      <c r="D177" s="111">
        <f t="shared" si="6"/>
        <v>37.597561384115494</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2021-08-02T06:24:05Z</dcterms:modified>
</cp:coreProperties>
</file>