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<sst xmlns="http://schemas.openxmlformats.org/spreadsheetml/2006/main" count="265" uniqueCount="100">
  <si>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</si>
  <si>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</si>
  <si>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</si>
  <si>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</si>
  <si>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</si>
  <si>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</si>
  <si>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</si>
  <si>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</si>
  <si>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</si>
  <si>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</si>
  <si>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</si>
  <si>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</si>
  <si>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</si>
  <si>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</si>
  <si>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</si>
  <si>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</si>
  <si>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</si>
  <si>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</si>
  <si>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</si>
  <si>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</si>
  <si>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</si>
  <si>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</si>
  <si>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</si>
  <si>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</si>
  <si>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</si>
  <si>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</si>
  <si>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</si>
  <si>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</si>
  <si>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</si>
  <si>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</si>
  <si>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</si>
  <si>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</si>
  <si>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</si>
  <si>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</si>
  <si>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</si>
  <si>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</si>
  <si>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</si>
  <si>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</si>
  <si>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</si>
  <si>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</si>
  <si>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</si>
  <si>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</si>
  <si>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</si>
  <si>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</si>
  <si>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</si>
  <si>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</si>
  <si>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</si>
  <si>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</si>
  <si>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</si>
  <si>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</si>
  <si>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</si>
  <si>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</si>
  <si>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</si>
  <si>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</si>
  <si>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</si>
  <si>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</si>
  <si>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</si>
  <si>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</si>
  <si>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</si>
  <si>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</si>
  <si>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</si>
  <si>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</si>
  <si>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</si>
  <si>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</si>
  <si>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</si>
  <si>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</si>
  <si>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</si>
  <si>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</si>
  <si>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</si>
  <si>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</si>
  <si>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</si>
  <si>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</si>
  <si>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</si>
  <si>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</si>
  <si>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</si>
  <si>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</si>
  <si>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</si>
  <si>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</si>
  <si>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</si>
  <si>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</si>
  <si>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</si>
  <si>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</si>
  <si>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</si>
  <si>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</si>
  <si>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</si>
  <si>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</si>
  <si>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</si>
  <si>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</si>
  <si>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</si>
  <si>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</si>
  <si>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</si>
  <si>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</si>
  <si>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</si>
  <si>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</si>
  <si>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</si>
  <si>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</si>
  <si>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</si>
  <si>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6 August 2021</t>
  </si>
  <si>
    <t>06.08.2021</t>
  </si>
  <si>
    <t>31.07.2020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</si>
</sst>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1570801</v>
      </c>
      <c r="C11" s="67">
        <v>1692091</v>
      </c>
      <c r="D11" s="98">
        <f>IFERROR(((B11/C11)-1)*100,IF(B11+C11&lt;&gt;0,100,0))</f>
        <v>-7.1680542003946579</v>
      </c>
      <c r="E11" s="67">
        <v>48869229</v>
      </c>
      <c r="F11" s="67">
        <v>57304776</v>
      </c>
      <c r="G11" s="98">
        <f>IFERROR(((E11/F11)-1)*100,IF(E11+F11&lt;&gt;0,100,0))</f>
        <v>-14.720495548224466</v>
      </c>
    </row>
    <row r="12" spans="1:7" s="16" customFormat="1" ht="12" x14ac:dyDescent="0.2">
      <c r="A12" s="64" t="s">
        <v>9</v>
      </c>
      <c r="B12" s="67">
        <v>4263222.227</v>
      </c>
      <c r="C12" s="67">
        <v>2036133.0260000001</v>
      </c>
      <c r="D12" s="98">
        <f>IFERROR(((B12/C12)-1)*100,IF(B12+C12&lt;&gt;0,100,0))</f>
        <v>109.37837423005385</v>
      </c>
      <c r="E12" s="67">
        <v>77486271.737000003</v>
      </c>
      <c r="F12" s="67">
        <v>71059252.180999994</v>
      </c>
      <c r="G12" s="98">
        <f>IFERROR(((E12/F12)-1)*100,IF(E12+F12&lt;&gt;0,100,0))</f>
        <v>9.044592166026888</v>
      </c>
    </row>
    <row r="13" spans="1:7" s="16" customFormat="1" ht="12" x14ac:dyDescent="0.2">
      <c r="A13" s="64" t="s">
        <v>10</v>
      </c>
      <c r="B13" s="67">
        <v>118981098.29371899</v>
      </c>
      <c r="C13" s="67">
        <v>108905371.817469</v>
      </c>
      <c r="D13" s="98">
        <f>IFERROR(((B13/C13)-1)*100,IF(B13+C13&lt;&gt;0,100,0))</f>
        <v>9.2518177093572795</v>
      </c>
      <c r="E13" s="67">
        <v>3376704834.4014502</v>
      </c>
      <c r="F13" s="67">
        <v>3519606873.3192801</v>
      </c>
      <c r="G13" s="98">
        <f>IFERROR(((E13/F13)-1)*100,IF(E13+F13&lt;&gt;0,100,0))</f>
        <v>-4.060170469637181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345</v>
      </c>
      <c r="C16" s="67">
        <v>391</v>
      </c>
      <c r="D16" s="98">
        <f>IFERROR(((B16/C16)-1)*100,IF(B16+C16&lt;&gt;0,100,0))</f>
        <v>-11.764705882352944</v>
      </c>
      <c r="E16" s="67">
        <v>10539</v>
      </c>
      <c r="F16" s="67">
        <v>9537</v>
      </c>
      <c r="G16" s="98">
        <f>IFERROR(((E16/F16)-1)*100,IF(E16+F16&lt;&gt;0,100,0))</f>
        <v>10.506448568732306</v>
      </c>
    </row>
    <row r="17" spans="1:7" s="16" customFormat="1" ht="12" x14ac:dyDescent="0.2">
      <c r="A17" s="64" t="s">
        <v>9</v>
      </c>
      <c r="B17" s="67">
        <v>122637.887</v>
      </c>
      <c r="C17" s="67">
        <v>147921.88800000001</v>
      </c>
      <c r="D17" s="98">
        <f>IFERROR(((B17/C17)-1)*100,IF(B17+C17&lt;&gt;0,100,0))</f>
        <v>-17.092805765161678</v>
      </c>
      <c r="E17" s="67">
        <v>7236141.5980000002</v>
      </c>
      <c r="F17" s="67">
        <v>6024680.1629999997</v>
      </c>
      <c r="G17" s="98">
        <f>IFERROR(((E17/F17)-1)*100,IF(E17+F17&lt;&gt;0,100,0))</f>
        <v>20.108311183721849</v>
      </c>
    </row>
    <row r="18" spans="1:7" s="16" customFormat="1" ht="12" x14ac:dyDescent="0.2">
      <c r="A18" s="64" t="s">
        <v>10</v>
      </c>
      <c r="B18" s="67">
        <v>15557551.3131047</v>
      </c>
      <c r="C18" s="67">
        <v>7096779.7488790797</v>
      </c>
      <c r="D18" s="98">
        <f>IFERROR(((B18/C18)-1)*100,IF(B18+C18&lt;&gt;0,100,0))</f>
        <v>119.21986962554362</v>
      </c>
      <c r="E18" s="67">
        <v>269523215.646846</v>
      </c>
      <c r="F18" s="67">
        <v>194257400.90458399</v>
      </c>
      <c r="G18" s="98">
        <f>IFERROR(((E18/F18)-1)*100,IF(E18+F18&lt;&gt;0,100,0))</f>
        <v>38.745403980377205</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17924083.879870001</v>
      </c>
      <c r="C24" s="66">
        <v>18428731.768959999</v>
      </c>
      <c r="D24" s="65">
        <f>B24-C24</f>
        <v>-504647.88908999786</v>
      </c>
      <c r="E24" s="67">
        <v>595466343.48598003</v>
      </c>
      <c r="F24" s="67">
        <v>583649425.04887998</v>
      </c>
      <c r="G24" s="65">
        <f>E24-F24</f>
        <v>11816918.437100053</v>
      </c>
    </row>
    <row r="25" spans="1:7" s="16" customFormat="1" ht="12" x14ac:dyDescent="0.2">
      <c r="A25" s="68" t="s">
        <v>15</v>
      </c>
      <c r="B25" s="66">
        <v>23764581.65253</v>
      </c>
      <c r="C25" s="66">
        <v>22793768.492770001</v>
      </c>
      <c r="D25" s="65">
        <f>B25-C25</f>
        <v>970813.15975999832</v>
      </c>
      <c r="E25" s="67">
        <v>669647295.37478995</v>
      </c>
      <c r="F25" s="67">
        <v>646636561.66192997</v>
      </c>
      <c r="G25" s="65">
        <f>E25-F25</f>
        <v>23010733.712859988</v>
      </c>
    </row>
    <row r="26" spans="1:7" s="28" customFormat="1" ht="12" x14ac:dyDescent="0.2">
      <c r="A26" s="69" t="s">
        <v>16</v>
      </c>
      <c r="B26" s="70">
        <f>B24-B25</f>
        <v>-5840497.7726599984</v>
      </c>
      <c r="C26" s="70">
        <f>C24-C25</f>
        <v>-4365036.7238100022</v>
      </c>
      <c r="D26" s="70"/>
      <c r="E26" s="70">
        <f>E24-E25</f>
        <v>-74180951.888809919</v>
      </c>
      <c r="F26" s="70">
        <f>F24-F25</f>
        <v>-62987136.613049984</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68673.948866349994</v>
      </c>
      <c r="C33" s="126">
        <v>55721.804903609998</v>
      </c>
      <c r="D33" s="98">
        <f t="shared" ref="D33:D42" si="0">IFERROR(((B33/C33)-1)*100,IF(B33+C33&lt;&gt;0,100,0))</f>
        <v>23.244300835454233</v>
      </c>
      <c r="E33" s="64"/>
      <c r="F33" s="126">
        <v>69584.600000000006</v>
      </c>
      <c r="G33" s="126">
        <v>68337.7</v>
      </c>
    </row>
    <row r="34" spans="1:7" s="16" customFormat="1" ht="12" x14ac:dyDescent="0.2">
      <c r="A34" s="64" t="s">
        <v>23</v>
      </c>
      <c r="B34" s="126">
        <v>76060.045791600001</v>
      </c>
      <c r="C34" s="126">
        <v>57425.02579403</v>
      </c>
      <c r="D34" s="98">
        <f t="shared" si="0"/>
        <v>32.451043321093877</v>
      </c>
      <c r="E34" s="64"/>
      <c r="F34" s="126">
        <v>76543.850000000006</v>
      </c>
      <c r="G34" s="126">
        <v>74833.94</v>
      </c>
    </row>
    <row r="35" spans="1:7" s="16" customFormat="1" ht="12" x14ac:dyDescent="0.2">
      <c r="A35" s="64" t="s">
        <v>24</v>
      </c>
      <c r="B35" s="126">
        <v>57432.966990890003</v>
      </c>
      <c r="C35" s="126">
        <v>36187.650976140001</v>
      </c>
      <c r="D35" s="98">
        <f t="shared" si="0"/>
        <v>58.708745778381434</v>
      </c>
      <c r="E35" s="64"/>
      <c r="F35" s="126">
        <v>57651.67</v>
      </c>
      <c r="G35" s="126">
        <v>56067.26</v>
      </c>
    </row>
    <row r="36" spans="1:7" s="16" customFormat="1" ht="12" x14ac:dyDescent="0.2">
      <c r="A36" s="64" t="s">
        <v>25</v>
      </c>
      <c r="B36" s="126">
        <v>62509.231714649999</v>
      </c>
      <c r="C36" s="126">
        <v>51368.822774940003</v>
      </c>
      <c r="D36" s="98">
        <f t="shared" si="0"/>
        <v>21.68710189937384</v>
      </c>
      <c r="E36" s="64"/>
      <c r="F36" s="126">
        <v>63466.35</v>
      </c>
      <c r="G36" s="126">
        <v>62192.01</v>
      </c>
    </row>
    <row r="37" spans="1:7" s="16" customFormat="1" ht="12" x14ac:dyDescent="0.2">
      <c r="A37" s="64" t="s">
        <v>79</v>
      </c>
      <c r="B37" s="126">
        <v>69329.063040980007</v>
      </c>
      <c r="C37" s="126">
        <v>55558.277176850002</v>
      </c>
      <c r="D37" s="98">
        <f t="shared" si="0"/>
        <v>24.786200299724204</v>
      </c>
      <c r="E37" s="64"/>
      <c r="F37" s="126">
        <v>71947.73</v>
      </c>
      <c r="G37" s="126">
        <v>68562.73</v>
      </c>
    </row>
    <row r="38" spans="1:7" s="16" customFormat="1" ht="12" x14ac:dyDescent="0.2">
      <c r="A38" s="64" t="s">
        <v>26</v>
      </c>
      <c r="B38" s="126">
        <v>86830.291280909994</v>
      </c>
      <c r="C38" s="126">
        <v>74508.186336789993</v>
      </c>
      <c r="D38" s="98">
        <f t="shared" si="0"/>
        <v>16.537920931831486</v>
      </c>
      <c r="E38" s="64"/>
      <c r="F38" s="126">
        <v>88815.58</v>
      </c>
      <c r="G38" s="126">
        <v>85472.19</v>
      </c>
    </row>
    <row r="39" spans="1:7" s="16" customFormat="1" ht="12" x14ac:dyDescent="0.2">
      <c r="A39" s="64" t="s">
        <v>27</v>
      </c>
      <c r="B39" s="126">
        <v>13570.169552539999</v>
      </c>
      <c r="C39" s="126">
        <v>10156.230179820001</v>
      </c>
      <c r="D39" s="98">
        <f t="shared" si="0"/>
        <v>33.614237884282616</v>
      </c>
      <c r="E39" s="64"/>
      <c r="F39" s="126">
        <v>13642.69</v>
      </c>
      <c r="G39" s="126">
        <v>12904.47</v>
      </c>
    </row>
    <row r="40" spans="1:7" s="16" customFormat="1" ht="12" x14ac:dyDescent="0.2">
      <c r="A40" s="64" t="s">
        <v>28</v>
      </c>
      <c r="B40" s="126">
        <v>84387.353207070002</v>
      </c>
      <c r="C40" s="126">
        <v>70344.530838940002</v>
      </c>
      <c r="D40" s="98">
        <f t="shared" si="0"/>
        <v>19.962919932300458</v>
      </c>
      <c r="E40" s="64"/>
      <c r="F40" s="126">
        <v>84914.14</v>
      </c>
      <c r="G40" s="126">
        <v>82673.47</v>
      </c>
    </row>
    <row r="41" spans="1:7" s="16" customFormat="1" ht="12" x14ac:dyDescent="0.2">
      <c r="A41" s="64" t="s">
        <v>29</v>
      </c>
      <c r="B41" s="72"/>
      <c r="C41" s="126">
        <v>6111.0785200800001</v>
      </c>
      <c r="D41" s="98">
        <f t="shared" si="0"/>
        <v>-100</v>
      </c>
      <c r="E41" s="64"/>
      <c r="F41" s="72"/>
      <c r="G41" s="72"/>
    </row>
    <row r="42" spans="1:7" s="16" customFormat="1" ht="12" x14ac:dyDescent="0.2">
      <c r="A42" s="64" t="s">
        <v>78</v>
      </c>
      <c r="B42" s="126">
        <v>1108.38321636</v>
      </c>
      <c r="C42" s="126">
        <v>866.82869037</v>
      </c>
      <c r="D42" s="98">
        <f t="shared" si="0"/>
        <v>27.86646642797368</v>
      </c>
      <c r="E42" s="64"/>
      <c r="F42" s="126">
        <v>1118.6600000000001</v>
      </c>
      <c r="G42" s="126">
        <v>1084.22</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18769.739704339201</v>
      </c>
      <c r="D48" s="72"/>
      <c r="E48" s="127">
        <v>17152.535951014001</v>
      </c>
      <c r="F48" s="72"/>
      <c r="G48" s="98">
        <f>IFERROR(((C48/E48)-1)*100,IF(C48+E48&lt;&gt;0,100,0))</f>
        <v>9.4283653329384052</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2062</v>
      </c>
      <c r="D54" s="75"/>
      <c r="E54" s="128">
        <v>734105</v>
      </c>
      <c r="F54" s="128">
        <v>75702636.314999998</v>
      </c>
      <c r="G54" s="128">
        <v>8870202.9600000009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6302</v>
      </c>
      <c r="C68" s="66">
        <v>5770</v>
      </c>
      <c r="D68" s="98">
        <f>IFERROR(((B68/C68)-1)*100,IF(B68+C68&lt;&gt;0,100,0))</f>
        <v>9.2201039861351752</v>
      </c>
      <c r="E68" s="66">
        <v>202925</v>
      </c>
      <c r="F68" s="66">
        <v>213753</v>
      </c>
      <c r="G68" s="98">
        <f>IFERROR(((E68/F68)-1)*100,IF(E68+F68&lt;&gt;0,100,0))</f>
        <v>-5.065659897171038</v>
      </c>
    </row>
    <row r="69" spans="1:7" s="16" customFormat="1" ht="12" x14ac:dyDescent="0.2">
      <c r="A69" s="79" t="s">
        <v>54</v>
      </c>
      <c r="B69" s="67">
        <v>176367172.90700001</v>
      </c>
      <c r="C69" s="66">
        <v>158644087.206</v>
      </c>
      <c r="D69" s="98">
        <f>IFERROR(((B69/C69)-1)*100,IF(B69+C69&lt;&gt;0,100,0))</f>
        <v>11.171601799433283</v>
      </c>
      <c r="E69" s="66">
        <v>6356337932.2019997</v>
      </c>
      <c r="F69" s="66">
        <v>7112983220.6029997</v>
      </c>
      <c r="G69" s="98">
        <f>IFERROR(((E69/F69)-1)*100,IF(E69+F69&lt;&gt;0,100,0))</f>
        <v>-10.637523876189547</v>
      </c>
    </row>
    <row r="70" spans="1:7" s="62" customFormat="1" ht="12" x14ac:dyDescent="0.2">
      <c r="A70" s="79" t="s">
        <v>55</v>
      </c>
      <c r="B70" s="67">
        <v>173536242.30452999</v>
      </c>
      <c r="C70" s="66">
        <v>152329217.32595</v>
      </c>
      <c r="D70" s="98">
        <f>IFERROR(((B70/C70)-1)*100,IF(B70+C70&lt;&gt;0,100,0))</f>
        <v>13.921836763069395</v>
      </c>
      <c r="E70" s="66">
        <v>6245235805.3919001</v>
      </c>
      <c r="F70" s="66">
        <v>6848758231.2887897</v>
      </c>
      <c r="G70" s="98">
        <f>IFERROR(((E70/F70)-1)*100,IF(E70+F70&lt;&gt;0,100,0))</f>
        <v>-8.8121438298066401</v>
      </c>
    </row>
    <row r="71" spans="1:7" s="16" customFormat="1" ht="12" x14ac:dyDescent="0.2">
      <c r="A71" s="79" t="s">
        <v>94</v>
      </c>
      <c r="B71" s="98">
        <f>IFERROR(B69/B68/1000,)</f>
        <v>27.985904936052048</v>
      </c>
      <c r="C71" s="98">
        <f>IFERROR(C69/C68/1000,)</f>
        <v>27.494642496707108</v>
      </c>
      <c r="D71" s="98">
        <f>IFERROR(((B71/C71)-1)*100,IF(B71+C71&lt;&gt;0,100,0))</f>
        <v>1.7867569633021274</v>
      </c>
      <c r="E71" s="98">
        <f>IFERROR(E69/E68/1000,)</f>
        <v>31.323582270306762</v>
      </c>
      <c r="F71" s="98">
        <f>IFERROR(F69/F68/1000,)</f>
        <v>33.276647441687366</v>
      </c>
      <c r="G71" s="98">
        <f>IFERROR(((E71/F71)-1)*100,IF(E71+F71&lt;&gt;0,100,0))</f>
        <v>-5.869176499234408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3001</v>
      </c>
      <c r="C74" s="66">
        <v>2645</v>
      </c>
      <c r="D74" s="98">
        <f>IFERROR(((B74/C74)-1)*100,IF(B74+C74&lt;&gt;0,100,0))</f>
        <v>13.459357277882788</v>
      </c>
      <c r="E74" s="66">
        <v>89727</v>
      </c>
      <c r="F74" s="66">
        <v>93445</v>
      </c>
      <c r="G74" s="98">
        <f>IFERROR(((E74/F74)-1)*100,IF(E74+F74&lt;&gt;0,100,0))</f>
        <v>-3.9788110653325437</v>
      </c>
    </row>
    <row r="75" spans="1:7" s="16" customFormat="1" ht="12" x14ac:dyDescent="0.2">
      <c r="A75" s="79" t="s">
        <v>54</v>
      </c>
      <c r="B75" s="67">
        <v>582665702.796</v>
      </c>
      <c r="C75" s="66">
        <v>414316282.80000001</v>
      </c>
      <c r="D75" s="98">
        <f>IFERROR(((B75/C75)-1)*100,IF(B75+C75&lt;&gt;0,100,0))</f>
        <v>40.633068741173787</v>
      </c>
      <c r="E75" s="66">
        <v>13994194736.775</v>
      </c>
      <c r="F75" s="66">
        <v>13174980566.436001</v>
      </c>
      <c r="G75" s="98">
        <f>IFERROR(((E75/F75)-1)*100,IF(E75+F75&lt;&gt;0,100,0))</f>
        <v>6.2179535385880724</v>
      </c>
    </row>
    <row r="76" spans="1:7" s="16" customFormat="1" ht="12" x14ac:dyDescent="0.2">
      <c r="A76" s="79" t="s">
        <v>55</v>
      </c>
      <c r="B76" s="67">
        <v>556664265.10891998</v>
      </c>
      <c r="C76" s="66">
        <v>401175517.88199002</v>
      </c>
      <c r="D76" s="98">
        <f>IFERROR(((B76/C76)-1)*100,IF(B76+C76&lt;&gt;0,100,0))</f>
        <v>38.758284166450217</v>
      </c>
      <c r="E76" s="66">
        <v>13518857527.7721</v>
      </c>
      <c r="F76" s="66">
        <v>12888093290.053699</v>
      </c>
      <c r="G76" s="98">
        <f>IFERROR(((E76/F76)-1)*100,IF(E76+F76&lt;&gt;0,100,0))</f>
        <v>4.8941625694561841</v>
      </c>
    </row>
    <row r="77" spans="1:7" s="16" customFormat="1" ht="12" x14ac:dyDescent="0.2">
      <c r="A77" s="79" t="s">
        <v>94</v>
      </c>
      <c r="B77" s="98">
        <f>IFERROR(B75/B74/1000,)</f>
        <v>194.1571818713762</v>
      </c>
      <c r="C77" s="98">
        <f>IFERROR(C75/C74/1000,)</f>
        <v>156.64131674858223</v>
      </c>
      <c r="D77" s="98">
        <f>IFERROR(((B77/C77)-1)*100,IF(B77+C77&lt;&gt;0,100,0))</f>
        <v>23.95017221606286</v>
      </c>
      <c r="E77" s="98">
        <f>IFERROR(E75/E74/1000,)</f>
        <v>155.9641438672306</v>
      </c>
      <c r="F77" s="98">
        <f>IFERROR(F75/F74/1000,)</f>
        <v>140.99181942785594</v>
      </c>
      <c r="G77" s="98">
        <f>IFERROR(((E77/F77)-1)*100,IF(E77+F77&lt;&gt;0,100,0))</f>
        <v>10.619285927461796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116</v>
      </c>
      <c r="C80" s="66">
        <v>212</v>
      </c>
      <c r="D80" s="98">
        <f>IFERROR(((B80/C80)-1)*100,IF(B80+C80&lt;&gt;0,100,0))</f>
        <v>-45.283018867924532</v>
      </c>
      <c r="E80" s="66">
        <v>5028</v>
      </c>
      <c r="F80" s="66">
        <v>7644</v>
      </c>
      <c r="G80" s="98">
        <f>IFERROR(((E80/F80)-1)*100,IF(E80+F80&lt;&gt;0,100,0))</f>
        <v>-34.222919937205653</v>
      </c>
    </row>
    <row r="81" spans="1:7" s="16" customFormat="1" ht="12" x14ac:dyDescent="0.2">
      <c r="A81" s="79" t="s">
        <v>54</v>
      </c>
      <c r="B81" s="67">
        <v>9439341.2630000003</v>
      </c>
      <c r="C81" s="66">
        <v>17783755.276000001</v>
      </c>
      <c r="D81" s="98">
        <f>IFERROR(((B81/C81)-1)*100,IF(B81+C81&lt;&gt;0,100,0))</f>
        <v>-46.921552189042849</v>
      </c>
      <c r="E81" s="66">
        <v>425946712.53100002</v>
      </c>
      <c r="F81" s="66">
        <v>664741479.17299998</v>
      </c>
      <c r="G81" s="98">
        <f>IFERROR(((E81/F81)-1)*100,IF(E81+F81&lt;&gt;0,100,0))</f>
        <v>-35.922952624993819</v>
      </c>
    </row>
    <row r="82" spans="1:7" s="16" customFormat="1" ht="12" x14ac:dyDescent="0.2">
      <c r="A82" s="79" t="s">
        <v>55</v>
      </c>
      <c r="B82" s="67">
        <v>4080300.1416999502</v>
      </c>
      <c r="C82" s="66">
        <v>2331024.4763406999</v>
      </c>
      <c r="D82" s="98">
        <f>IFERROR(((B82/C82)-1)*100,IF(B82+C82&lt;&gt;0,100,0))</f>
        <v>75.043213107110176</v>
      </c>
      <c r="E82" s="66">
        <v>126590480.313199</v>
      </c>
      <c r="F82" s="66">
        <v>226761948.41277701</v>
      </c>
      <c r="G82" s="98">
        <f>IFERROR(((E82/F82)-1)*100,IF(E82+F82&lt;&gt;0,100,0))</f>
        <v>-44.17472543375527</v>
      </c>
    </row>
    <row r="83" spans="1:7" s="32" customFormat="1" x14ac:dyDescent="0.2">
      <c r="A83" s="79" t="s">
        <v>94</v>
      </c>
      <c r="B83" s="98">
        <f>IFERROR(B81/B80/1000,)</f>
        <v>81.373631577586195</v>
      </c>
      <c r="C83" s="98">
        <f>IFERROR(C81/C80/1000,)</f>
        <v>83.885638094339626</v>
      </c>
      <c r="D83" s="98">
        <f>IFERROR(((B83/C83)-1)*100,IF(B83+C83&lt;&gt;0,100,0))</f>
        <v>-2.9945608972162474</v>
      </c>
      <c r="E83" s="98">
        <f>IFERROR(E81/E80/1000,)</f>
        <v>84.714938848647577</v>
      </c>
      <c r="F83" s="98">
        <f>IFERROR(F81/F80/1000,)</f>
        <v>86.962516898613288</v>
      </c>
      <c r="G83" s="98">
        <f>IFERROR(((E83/F83)-1)*100,IF(E83+F83&lt;&gt;0,100,0))</f>
        <v>-2.5845365683080268</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9419</v>
      </c>
      <c r="C86" s="64">
        <f>C68+C74+C80</f>
        <v>8627</v>
      </c>
      <c r="D86" s="98">
        <f>IFERROR(((B86/C86)-1)*100,IF(B86+C86&lt;&gt;0,100,0))</f>
        <v>9.1804798887214609</v>
      </c>
      <c r="E86" s="64">
        <f>E68+E74+E80</f>
        <v>297680</v>
      </c>
      <c r="F86" s="64">
        <f>F68+F74+F80</f>
        <v>314842</v>
      </c>
      <c r="G86" s="98">
        <f>IFERROR(((E86/F86)-1)*100,IF(E86+F86&lt;&gt;0,100,0))</f>
        <v>-5.4509881146733941</v>
      </c>
    </row>
    <row r="87" spans="1:7" s="62" customFormat="1" ht="12" x14ac:dyDescent="0.2">
      <c r="A87" s="79" t="s">
        <v>54</v>
      </c>
      <c r="B87" s="64">
        <f t="shared" ref="B87:C87" si="1">B69+B75+B81</f>
        <v>768472216.96600008</v>
      </c>
      <c r="C87" s="64">
        <f t="shared" si="1"/>
        <v>590744125.28200006</v>
      </c>
      <c r="D87" s="98">
        <f>IFERROR(((B87/C87)-1)*100,IF(B87+C87&lt;&gt;0,100,0))</f>
        <v>30.085460705878209</v>
      </c>
      <c r="E87" s="64">
        <f t="shared" ref="E87:F87" si="2">E69+E75+E81</f>
        <v>20776479381.507996</v>
      </c>
      <c r="F87" s="64">
        <f t="shared" si="2"/>
        <v>20952705266.212002</v>
      </c>
      <c r="G87" s="98">
        <f>IFERROR(((E87/F87)-1)*100,IF(E87+F87&lt;&gt;0,100,0))</f>
        <v>-0.84106506756521648</v>
      </c>
    </row>
    <row r="88" spans="1:7" s="62" customFormat="1" ht="12" x14ac:dyDescent="0.2">
      <c r="A88" s="79" t="s">
        <v>55</v>
      </c>
      <c r="B88" s="64">
        <f t="shared" ref="B88:C88" si="3">B70+B76+B82</f>
        <v>734280807.55514991</v>
      </c>
      <c r="C88" s="64">
        <f t="shared" si="3"/>
        <v>555835759.68428063</v>
      </c>
      <c r="D88" s="98">
        <f>IFERROR(((B88/C88)-1)*100,IF(B88+C88&lt;&gt;0,100,0))</f>
        <v>32.103916446870493</v>
      </c>
      <c r="E88" s="64">
        <f t="shared" ref="E88:F88" si="4">E70+E76+E82</f>
        <v>19890683813.4772</v>
      </c>
      <c r="F88" s="64">
        <f t="shared" si="4"/>
        <v>19963613469.755268</v>
      </c>
      <c r="G88" s="98">
        <f>IFERROR(((E88/F88)-1)*100,IF(E88+F88&lt;&gt;0,100,0))</f>
        <v>-0.36531290484338452</v>
      </c>
    </row>
    <row r="89" spans="1:7" s="63" customFormat="1" x14ac:dyDescent="0.2">
      <c r="A89" s="79" t="s">
        <v>95</v>
      </c>
      <c r="B89" s="98">
        <f>IFERROR((B75/B87)*100,IF(B75+B87&lt;&gt;0,100,0))</f>
        <v>75.821310117940044</v>
      </c>
      <c r="C89" s="98">
        <f>IFERROR((C75/C87)*100,IF(C75+C87&lt;&gt;0,100,0))</f>
        <v>70.134642913667619</v>
      </c>
      <c r="D89" s="98">
        <f>IFERROR(((B89/C89)-1)*100,IF(B89+C89&lt;&gt;0,100,0))</f>
        <v>8.1082143831151079</v>
      </c>
      <c r="E89" s="98">
        <f>IFERROR((E75/E87)*100,IF(E75+E87&lt;&gt;0,100,0))</f>
        <v>67.355948425171903</v>
      </c>
      <c r="F89" s="98">
        <f>IFERROR((F75/F87)*100,IF(F75+F87&lt;&gt;0,100,0))</f>
        <v>62.879615777738081</v>
      </c>
      <c r="G89" s="98">
        <f>IFERROR(((E89/F89)-1)*100,IF(E89+F89&lt;&gt;0,100,0))</f>
        <v>7.1188931294625002</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13879063.252</v>
      </c>
      <c r="C95" s="129">
        <v>17838730.840999998</v>
      </c>
      <c r="D95" s="65">
        <f>B95-C95</f>
        <v>-3959667.5889999978</v>
      </c>
      <c r="E95" s="129">
        <v>732417099.85699999</v>
      </c>
      <c r="F95" s="129">
        <v>906357927.17200005</v>
      </c>
      <c r="G95" s="80">
        <f>E95-F95</f>
        <v>-173940827.31500006</v>
      </c>
    </row>
    <row r="96" spans="1:7" s="16" customFormat="1" ht="13.5" x14ac:dyDescent="0.2">
      <c r="A96" s="79" t="s">
        <v>88</v>
      </c>
      <c r="B96" s="66">
        <v>17085499.385000002</v>
      </c>
      <c r="C96" s="129">
        <v>20604228.802000001</v>
      </c>
      <c r="D96" s="65">
        <f>B96-C96</f>
        <v>-3518729.4169999994</v>
      </c>
      <c r="E96" s="129">
        <v>783337939.75999999</v>
      </c>
      <c r="F96" s="129">
        <v>968366297.43900001</v>
      </c>
      <c r="G96" s="80">
        <f>E96-F96</f>
        <v>-185028357.67900002</v>
      </c>
    </row>
    <row r="97" spans="1:7" s="28" customFormat="1" ht="12" x14ac:dyDescent="0.2">
      <c r="A97" s="81" t="s">
        <v>16</v>
      </c>
      <c r="B97" s="65">
        <f>B95-B96</f>
        <v>-3206436.1330000013</v>
      </c>
      <c r="C97" s="65">
        <f>C95-C96</f>
        <v>-2765497.9610000029</v>
      </c>
      <c r="D97" s="82"/>
      <c r="E97" s="65">
        <f>E95-E96</f>
        <v>-50920839.902999997</v>
      </c>
      <c r="F97" s="82">
        <f>F95-F96</f>
        <v>-62008370.26699996</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797.21263598785902</v>
      </c>
      <c r="C104" s="131">
        <v>705.27717284979406</v>
      </c>
      <c r="D104" s="98">
        <f>IFERROR(((B104/C104)-1)*100,IF(B104+C104&lt;&gt;0,100,0))</f>
        <v>13.035366332159004</v>
      </c>
      <c r="E104" s="84"/>
      <c r="F104" s="130">
        <v>807.00809293786199</v>
      </c>
      <c r="G104" s="130">
        <v>797.21263598785902</v>
      </c>
    </row>
    <row r="105" spans="1:7" s="16" customFormat="1" ht="12" x14ac:dyDescent="0.2">
      <c r="A105" s="79" t="s">
        <v>50</v>
      </c>
      <c r="B105" s="130">
        <v>787.50867864026202</v>
      </c>
      <c r="C105" s="131">
        <v>696.63263649603005</v>
      </c>
      <c r="D105" s="98">
        <f>IFERROR(((B105/C105)-1)*100,IF(B105+C105&lt;&gt;0,100,0))</f>
        <v>13.045045176368198</v>
      </c>
      <c r="E105" s="84"/>
      <c r="F105" s="130">
        <v>797.104283536004</v>
      </c>
      <c r="G105" s="130">
        <v>787.50867864026202</v>
      </c>
    </row>
    <row r="106" spans="1:7" s="16" customFormat="1" ht="12" x14ac:dyDescent="0.2">
      <c r="A106" s="79" t="s">
        <v>51</v>
      </c>
      <c r="B106" s="130">
        <v>837.65044821098502</v>
      </c>
      <c r="C106" s="131">
        <v>741.01251155107298</v>
      </c>
      <c r="D106" s="98">
        <f>IFERROR(((B106/C106)-1)*100,IF(B106+C106&lt;&gt;0,100,0))</f>
        <v>13.041336705318418</v>
      </c>
      <c r="E106" s="84"/>
      <c r="F106" s="130">
        <v>848.61654898103404</v>
      </c>
      <c r="G106" s="130">
        <v>837.65044821098502</v>
      </c>
    </row>
    <row r="107" spans="1:7" s="28" customFormat="1" ht="12" x14ac:dyDescent="0.2">
      <c r="A107" s="81" t="s">
        <v>52</v>
      </c>
      <c r="B107" s="85"/>
      <c r="C107" s="84"/>
      <c r="D107" s="86"/>
      <c r="E107" s="84"/>
      <c r="F107" s="71"/>
      <c r="G107" s="71"/>
    </row>
    <row r="108" spans="1:7" s="16" customFormat="1" ht="12" x14ac:dyDescent="0.2">
      <c r="A108" s="79" t="s">
        <v>56</v>
      </c>
      <c r="B108" s="130">
        <v>602.60203709331995</v>
      </c>
      <c r="C108" s="131">
        <v>576.20398723672599</v>
      </c>
      <c r="D108" s="98">
        <f>IFERROR(((B108/C108)-1)*100,IF(B108+C108&lt;&gt;0,100,0))</f>
        <v>4.5813722989300754</v>
      </c>
      <c r="E108" s="84"/>
      <c r="F108" s="130">
        <v>602.97239943622003</v>
      </c>
      <c r="G108" s="130">
        <v>602.43104004864904</v>
      </c>
    </row>
    <row r="109" spans="1:7" s="16" customFormat="1" ht="12" x14ac:dyDescent="0.2">
      <c r="A109" s="79" t="s">
        <v>57</v>
      </c>
      <c r="B109" s="130">
        <v>795.921834627777</v>
      </c>
      <c r="C109" s="131">
        <v>735.72907618735201</v>
      </c>
      <c r="D109" s="98">
        <f>IFERROR(((B109/C109)-1)*100,IF(B109+C109&lt;&gt;0,100,0))</f>
        <v>8.1813755074561012</v>
      </c>
      <c r="E109" s="84"/>
      <c r="F109" s="130">
        <v>800.14093901959302</v>
      </c>
      <c r="G109" s="130">
        <v>795.921834627777</v>
      </c>
    </row>
    <row r="110" spans="1:7" s="16" customFormat="1" ht="12" x14ac:dyDescent="0.2">
      <c r="A110" s="79" t="s">
        <v>59</v>
      </c>
      <c r="B110" s="130">
        <v>908.60703399458498</v>
      </c>
      <c r="C110" s="131">
        <v>806.94647343341205</v>
      </c>
      <c r="D110" s="98">
        <f>IFERROR(((B110/C110)-1)*100,IF(B110+C110&lt;&gt;0,100,0))</f>
        <v>12.598178926122028</v>
      </c>
      <c r="E110" s="84"/>
      <c r="F110" s="130">
        <v>918.55481208477795</v>
      </c>
      <c r="G110" s="130">
        <v>908.60703399458498</v>
      </c>
    </row>
    <row r="111" spans="1:7" s="16" customFormat="1" ht="12" x14ac:dyDescent="0.2">
      <c r="A111" s="79" t="s">
        <v>58</v>
      </c>
      <c r="B111" s="130">
        <v>845.79546063764997</v>
      </c>
      <c r="C111" s="131">
        <v>721.59482290110896</v>
      </c>
      <c r="D111" s="98">
        <f>IFERROR(((B111/C111)-1)*100,IF(B111+C111&lt;&gt;0,100,0))</f>
        <v>17.211963527842844</v>
      </c>
      <c r="E111" s="84"/>
      <c r="F111" s="130">
        <v>860.51095291777801</v>
      </c>
      <c r="G111" s="130">
        <v>845.79546063764997</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11</v>
      </c>
      <c r="F119" s="66">
        <v>8</v>
      </c>
      <c r="G119" s="98">
        <f>IFERROR(((E119/F119)-1)*100,IF(E119+F119&lt;&gt;0,100,0))</f>
        <v>37.5</v>
      </c>
    </row>
    <row r="120" spans="1:7" s="16" customFormat="1" ht="12" x14ac:dyDescent="0.2">
      <c r="A120" s="79" t="s">
        <v>72</v>
      </c>
      <c r="B120" s="67">
        <v>314</v>
      </c>
      <c r="C120" s="66">
        <v>1486</v>
      </c>
      <c r="D120" s="98">
        <f>IFERROR(((B120/C120)-1)*100,IF(B120+C120&lt;&gt;0,100,0))</f>
        <v>-78.869448183041726</v>
      </c>
      <c r="E120" s="66">
        <v>7492</v>
      </c>
      <c r="F120" s="66">
        <v>10099</v>
      </c>
      <c r="G120" s="98">
        <f>IFERROR(((E120/F120)-1)*100,IF(E120+F120&lt;&gt;0,100,0))</f>
        <v>-25.814437072977526</v>
      </c>
    </row>
    <row r="121" spans="1:7" s="16" customFormat="1" ht="12" x14ac:dyDescent="0.2">
      <c r="A121" s="79" t="s">
        <v>74</v>
      </c>
      <c r="B121" s="67">
        <v>17</v>
      </c>
      <c r="C121" s="66">
        <v>35</v>
      </c>
      <c r="D121" s="98">
        <f>IFERROR(((B121/C121)-1)*100,IF(B121+C121&lt;&gt;0,100,0))</f>
        <v>-51.428571428571423</v>
      </c>
      <c r="E121" s="66">
        <v>301</v>
      </c>
      <c r="F121" s="66">
        <v>289</v>
      </c>
      <c r="G121" s="98">
        <f>IFERROR(((E121/F121)-1)*100,IF(E121+F121&lt;&gt;0,100,0))</f>
        <v>4.1522491349480939</v>
      </c>
    </row>
    <row r="122" spans="1:7" s="28" customFormat="1" ht="12" x14ac:dyDescent="0.2">
      <c r="A122" s="81" t="s">
        <v>34</v>
      </c>
      <c r="B122" s="82">
        <f>SUM(B119:B121)</f>
        <v>331</v>
      </c>
      <c r="C122" s="82">
        <f>SUM(C119:C121)</f>
        <v>1521</v>
      </c>
      <c r="D122" s="98">
        <f>IFERROR(((B122/C122)-1)*100,IF(B122+C122&lt;&gt;0,100,0))</f>
        <v>-78.238001314924389</v>
      </c>
      <c r="E122" s="82">
        <f>SUM(E119:E121)</f>
        <v>7804</v>
      </c>
      <c r="F122" s="82">
        <f>SUM(F119:F121)</f>
        <v>10396</v>
      </c>
      <c r="G122" s="98">
        <f>IFERROR(((E122/F122)-1)*100,IF(E122+F122&lt;&gt;0,100,0))</f>
        <v>-24.932666410157754</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47</v>
      </c>
      <c r="C125" s="66">
        <v>40</v>
      </c>
      <c r="D125" s="98">
        <f>IFERROR(((B125/C125)-1)*100,IF(B125+C125&lt;&gt;0,100,0))</f>
        <v>17.500000000000004</v>
      </c>
      <c r="E125" s="66">
        <v>730</v>
      </c>
      <c r="F125" s="66">
        <v>1014</v>
      </c>
      <c r="G125" s="98">
        <f>IFERROR(((E125/F125)-1)*100,IF(E125+F125&lt;&gt;0,100,0))</f>
        <v>-28.007889546351084</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47</v>
      </c>
      <c r="C127" s="82">
        <f>SUM(C125:C126)</f>
        <v>40</v>
      </c>
      <c r="D127" s="98">
        <f>IFERROR(((B127/C127)-1)*100,IF(B127+C127&lt;&gt;0,100,0))</f>
        <v>17.500000000000004</v>
      </c>
      <c r="E127" s="82">
        <f>SUM(E125:E126)</f>
        <v>730</v>
      </c>
      <c r="F127" s="82">
        <f>SUM(F125:F126)</f>
        <v>1014</v>
      </c>
      <c r="G127" s="98">
        <f>IFERROR(((E127/F127)-1)*100,IF(E127+F127&lt;&gt;0,100,0))</f>
        <v>-28.007889546351084</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80871</v>
      </c>
      <c r="F130" s="66">
        <v>85</v>
      </c>
      <c r="G130" s="98">
        <f>IFERROR(((E130/F130)-1)*100,IF(E130+F130&lt;&gt;0,100,0))</f>
        <v>95042.352941176461</v>
      </c>
    </row>
    <row r="131" spans="1:7" s="16" customFormat="1" ht="12" x14ac:dyDescent="0.2">
      <c r="A131" s="79" t="s">
        <v>72</v>
      </c>
      <c r="B131" s="67">
        <v>423826</v>
      </c>
      <c r="C131" s="66">
        <v>1799546</v>
      </c>
      <c r="D131" s="98">
        <f>IFERROR(((B131/C131)-1)*100,IF(B131+C131&lt;&gt;0,100,0))</f>
        <v>-76.448170816417033</v>
      </c>
      <c r="E131" s="66">
        <v>8439011</v>
      </c>
      <c r="F131" s="66">
        <v>8487817</v>
      </c>
      <c r="G131" s="98">
        <f>IFERROR(((E131/F131)-1)*100,IF(E131+F131&lt;&gt;0,100,0))</f>
        <v>-0.57501239718057429</v>
      </c>
    </row>
    <row r="132" spans="1:7" s="16" customFormat="1" ht="12" x14ac:dyDescent="0.2">
      <c r="A132" s="79" t="s">
        <v>74</v>
      </c>
      <c r="B132" s="67">
        <v>161</v>
      </c>
      <c r="C132" s="66">
        <v>4894</v>
      </c>
      <c r="D132" s="98">
        <f>IFERROR(((B132/C132)-1)*100,IF(B132+C132&lt;&gt;0,100,0))</f>
        <v>-96.710257458111968</v>
      </c>
      <c r="E132" s="66">
        <v>13311</v>
      </c>
      <c r="F132" s="66">
        <v>18539</v>
      </c>
      <c r="G132" s="98">
        <f>IFERROR(((E132/F132)-1)*100,IF(E132+F132&lt;&gt;0,100,0))</f>
        <v>-28.200010788068397</v>
      </c>
    </row>
    <row r="133" spans="1:7" s="16" customFormat="1" ht="12" x14ac:dyDescent="0.2">
      <c r="A133" s="81" t="s">
        <v>34</v>
      </c>
      <c r="B133" s="82">
        <f>SUM(B130:B132)</f>
        <v>423987</v>
      </c>
      <c r="C133" s="82">
        <f>SUM(C130:C132)</f>
        <v>1804440</v>
      </c>
      <c r="D133" s="98">
        <f>IFERROR(((B133/C133)-1)*100,IF(B133+C133&lt;&gt;0,100,0))</f>
        <v>-76.503125623462125</v>
      </c>
      <c r="E133" s="82">
        <f>SUM(E130:E132)</f>
        <v>8533193</v>
      </c>
      <c r="F133" s="82">
        <f>SUM(F130:F132)</f>
        <v>8506441</v>
      </c>
      <c r="G133" s="98">
        <f>IFERROR(((E133/F133)-1)*100,IF(E133+F133&lt;&gt;0,100,0))</f>
        <v>0.31449110150767456</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10250</v>
      </c>
      <c r="C136" s="66">
        <v>2400</v>
      </c>
      <c r="D136" s="98">
        <f>IFERROR(((B136/C136)-1)*100,)</f>
        <v>327.08333333333331</v>
      </c>
      <c r="E136" s="66">
        <v>350329</v>
      </c>
      <c r="F136" s="66">
        <v>482318</v>
      </c>
      <c r="G136" s="98">
        <f>IFERROR(((E136/F136)-1)*100,)</f>
        <v>-27.365555504874372</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10250</v>
      </c>
      <c r="C138" s="82">
        <f>SUM(C136:C137)</f>
        <v>2400</v>
      </c>
      <c r="D138" s="98">
        <f>IFERROR(((B138/C138)-1)*100,)</f>
        <v>327.08333333333331</v>
      </c>
      <c r="E138" s="82">
        <f>SUM(E136:E137)</f>
        <v>350329</v>
      </c>
      <c r="F138" s="82">
        <f>SUM(F136:F137)</f>
        <v>482318</v>
      </c>
      <c r="G138" s="98">
        <f>IFERROR(((E138/F138)-1)*100,)</f>
        <v>-27.365555504874372</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1932016.6625000001</v>
      </c>
      <c r="F141" s="66">
        <v>2048.5237499999998</v>
      </c>
      <c r="G141" s="98">
        <f>IFERROR(((E141/F141)-1)*100,IF(E141+F141&lt;&gt;0,100,0))</f>
        <v>94212.631840367991</v>
      </c>
    </row>
    <row r="142" spans="1:7" s="32" customFormat="1" x14ac:dyDescent="0.2">
      <c r="A142" s="79" t="s">
        <v>72</v>
      </c>
      <c r="B142" s="67">
        <v>40255289.150219999</v>
      </c>
      <c r="C142" s="66">
        <v>163353082.02563</v>
      </c>
      <c r="D142" s="98">
        <f>IFERROR(((B142/C142)-1)*100,IF(B142+C142&lt;&gt;0,100,0))</f>
        <v>-75.35688420993246</v>
      </c>
      <c r="E142" s="66">
        <v>792871035.16433001</v>
      </c>
      <c r="F142" s="66">
        <v>788088591.62548006</v>
      </c>
      <c r="G142" s="98">
        <f>IFERROR(((E142/F142)-1)*100,IF(E142+F142&lt;&gt;0,100,0))</f>
        <v>0.60684085389255404</v>
      </c>
    </row>
    <row r="143" spans="1:7" s="32" customFormat="1" x14ac:dyDescent="0.2">
      <c r="A143" s="79" t="s">
        <v>74</v>
      </c>
      <c r="B143" s="67">
        <v>1273201.8700000001</v>
      </c>
      <c r="C143" s="66">
        <v>22926362.809999999</v>
      </c>
      <c r="D143" s="98">
        <f>IFERROR(((B143/C143)-1)*100,IF(B143+C143&lt;&gt;0,100,0))</f>
        <v>-94.446559707043207</v>
      </c>
      <c r="E143" s="66">
        <v>75611590.129999995</v>
      </c>
      <c r="F143" s="66">
        <v>90541024.590000004</v>
      </c>
      <c r="G143" s="98">
        <f>IFERROR(((E143/F143)-1)*100,IF(E143+F143&lt;&gt;0,100,0))</f>
        <v>-16.489137965475287</v>
      </c>
    </row>
    <row r="144" spans="1:7" s="16" customFormat="1" ht="12" x14ac:dyDescent="0.2">
      <c r="A144" s="81" t="s">
        <v>34</v>
      </c>
      <c r="B144" s="82">
        <f>SUM(B141:B143)</f>
        <v>41528491.020219997</v>
      </c>
      <c r="C144" s="82">
        <f>SUM(C141:C143)</f>
        <v>186279444.83563</v>
      </c>
      <c r="D144" s="98">
        <f>IFERROR(((B144/C144)-1)*100,IF(B144+C144&lt;&gt;0,100,0))</f>
        <v>-77.706348085338092</v>
      </c>
      <c r="E144" s="82">
        <f>SUM(E141:E143)</f>
        <v>870414641.95683002</v>
      </c>
      <c r="F144" s="82">
        <f>SUM(F141:F143)</f>
        <v>878631664.73923004</v>
      </c>
      <c r="G144" s="98">
        <f>IFERROR(((E144/F144)-1)*100,IF(E144+F144&lt;&gt;0,100,0))</f>
        <v>-0.93520676663055857</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24534.017</v>
      </c>
      <c r="C147" s="66">
        <v>6350.4</v>
      </c>
      <c r="D147" s="98">
        <f>IFERROR(((B147/C147)-1)*100,IF(B147+C147&lt;&gt;0,100,0))</f>
        <v>286.33813618039812</v>
      </c>
      <c r="E147" s="66">
        <v>671122.65433000005</v>
      </c>
      <c r="F147" s="66">
        <v>824788.31542999996</v>
      </c>
      <c r="G147" s="98">
        <f>IFERROR(((E147/F147)-1)*100,IF(E147+F147&lt;&gt;0,100,0))</f>
        <v>-18.630921198233384</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24534.017</v>
      </c>
      <c r="C149" s="82">
        <f>SUM(C147:C148)</f>
        <v>6350.4</v>
      </c>
      <c r="D149" s="98">
        <f>IFERROR(((B149/C149)-1)*100,IF(B149+C149&lt;&gt;0,100,0))</f>
        <v>286.33813618039812</v>
      </c>
      <c r="E149" s="82">
        <f>SUM(E147:E148)</f>
        <v>671122.65433000005</v>
      </c>
      <c r="F149" s="82">
        <f>SUM(F147:F148)</f>
        <v>824788.31542999996</v>
      </c>
      <c r="G149" s="98">
        <f>IFERROR(((E149/F149)-1)*100,IF(E149+F149&lt;&gt;0,100,0))</f>
        <v>-18.630921198233384</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66">
        <v>10</v>
      </c>
      <c r="D152" s="98">
        <f>IFERROR(((B152/C152)-1)*100,IF(B152+C152&lt;&gt;0,100,0))</f>
        <v>304610</v>
      </c>
      <c r="E152" s="78"/>
      <c r="F152" s="78"/>
      <c r="G152" s="65"/>
    </row>
    <row r="153" spans="1:7" s="16" customFormat="1" ht="12" x14ac:dyDescent="0.2">
      <c r="A153" s="79" t="s">
        <v>72</v>
      </c>
      <c r="B153" s="67">
        <v>964844</v>
      </c>
      <c r="C153" s="66">
        <v>1321763</v>
      </c>
      <c r="D153" s="98">
        <f>IFERROR(((B153/C153)-1)*100,IF(B153+C153&lt;&gt;0,100,0))</f>
        <v>-27.003252474157623</v>
      </c>
      <c r="E153" s="78"/>
      <c r="F153" s="78"/>
      <c r="G153" s="65"/>
    </row>
    <row r="154" spans="1:7" s="16" customFormat="1" ht="12" x14ac:dyDescent="0.2">
      <c r="A154" s="79" t="s">
        <v>74</v>
      </c>
      <c r="B154" s="67">
        <v>1574</v>
      </c>
      <c r="C154" s="66">
        <v>2534</v>
      </c>
      <c r="D154" s="98">
        <f>IFERROR(((B154/C154)-1)*100,IF(B154+C154&lt;&gt;0,100,0))</f>
        <v>-37.884767166535127</v>
      </c>
      <c r="E154" s="78"/>
      <c r="F154" s="78"/>
      <c r="G154" s="65"/>
    </row>
    <row r="155" spans="1:7" s="28" customFormat="1" ht="12" x14ac:dyDescent="0.2">
      <c r="A155" s="81" t="s">
        <v>34</v>
      </c>
      <c r="B155" s="82">
        <f>SUM(B152:B154)</f>
        <v>996889</v>
      </c>
      <c r="C155" s="82">
        <f>SUM(C152:C154)</f>
        <v>1324307</v>
      </c>
      <c r="D155" s="98">
        <f>IFERROR(((B155/C155)-1)*100,IF(B155+C155&lt;&gt;0,100,0))</f>
        <v>-24.723723426667689</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114219</v>
      </c>
      <c r="C158" s="66">
        <v>310347</v>
      </c>
      <c r="D158" s="98">
        <f>IFERROR(((B158/C158)-1)*100,IF(B158+C158&lt;&gt;0,100,0))</f>
        <v>-63.196357625496624</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114219</v>
      </c>
      <c r="C160" s="82">
        <f>SUM(C158:C159)</f>
        <v>310347</v>
      </c>
      <c r="D160" s="98">
        <f>IFERROR(((B160/C160)-1)*100,IF(B160+C160&lt;&gt;0,100,0))</f>
        <v>-63.196357625496624</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7361</v>
      </c>
      <c r="C168" s="113">
        <v>7757</v>
      </c>
      <c r="D168" s="111">
        <f>IFERROR(((B168/C168)-1)*100,IF(B168+C168&lt;&gt;0,100,0))</f>
        <v>-5.1050663916462513</v>
      </c>
      <c r="E168" s="113">
        <v>275374</v>
      </c>
      <c r="F168" s="113">
        <v>287045</v>
      </c>
      <c r="G168" s="111">
        <f>IFERROR(((E168/F168)-1)*100,IF(E168+F168&lt;&gt;0,100,0))</f>
        <v>-4.0659130101551977</v>
      </c>
    </row>
    <row r="169" spans="1:7" x14ac:dyDescent="0.2">
      <c r="A169" s="101" t="s">
        <v>32</v>
      </c>
      <c r="B169" s="112">
        <v>46522</v>
      </c>
      <c r="C169" s="113">
        <v>45223</v>
      </c>
      <c r="D169" s="111">
        <f t="shared" ref="D169:D171" si="5">IFERROR(((B169/C169)-1)*100,IF(B169+C169&lt;&gt;0,100,0))</f>
        <v>2.872432169471284</v>
      </c>
      <c r="E169" s="113">
        <v>1983252</v>
      </c>
      <c r="F169" s="113">
        <v>1902829</v>
      </c>
      <c r="G169" s="111">
        <f>IFERROR(((E169/F169)-1)*100,IF(E169+F169&lt;&gt;0,100,0))</f>
        <v>4.226496442927874</v>
      </c>
    </row>
    <row r="170" spans="1:7" x14ac:dyDescent="0.2">
      <c r="A170" s="101" t="s">
        <v>92</v>
      </c>
      <c r="B170" s="112">
        <v>15388199</v>
      </c>
      <c r="C170" s="113">
        <v>12251986</v>
      </c>
      <c r="D170" s="111">
        <f t="shared" si="5"/>
        <v>25.597588831720831</v>
      </c>
      <c r="E170" s="113">
        <v>651720248</v>
      </c>
      <c r="F170" s="113">
        <v>504131352</v>
      </c>
      <c r="G170" s="111">
        <f>IFERROR(((E170/F170)-1)*100,IF(E170+F170&lt;&gt;0,100,0))</f>
        <v>29.275881258819236</v>
      </c>
    </row>
    <row r="171" spans="1:7" x14ac:dyDescent="0.2">
      <c r="A171" s="101" t="s">
        <v>93</v>
      </c>
      <c r="B171" s="112">
        <v>140169</v>
      </c>
      <c r="C171" s="113">
        <v>142316</v>
      </c>
      <c r="D171" s="111">
        <f t="shared" si="5"/>
        <v>-1.508614632226879</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279</v>
      </c>
      <c r="C174" s="113">
        <v>247</v>
      </c>
      <c r="D174" s="111">
        <f t="shared" ref="D174:D177" si="6">IFERROR(((B174/C174)-1)*100,IF(B174+C174&lt;&gt;0,100,0))</f>
        <v>12.955465587044523</v>
      </c>
      <c r="E174" s="113">
        <v>13062</v>
      </c>
      <c r="F174" s="113">
        <v>12045</v>
      </c>
      <c r="G174" s="111">
        <f t="shared" ref="G174" si="7">IFERROR(((E174/F174)-1)*100,IF(E174+F174&lt;&gt;0,100,0))</f>
        <v>8.4433374844333784</v>
      </c>
    </row>
    <row r="175" spans="1:7" x14ac:dyDescent="0.2">
      <c r="A175" s="101" t="s">
        <v>32</v>
      </c>
      <c r="B175" s="112">
        <v>3611</v>
      </c>
      <c r="C175" s="113">
        <v>3114</v>
      </c>
      <c r="D175" s="111">
        <f t="shared" si="6"/>
        <v>15.960179833012212</v>
      </c>
      <c r="E175" s="113">
        <v>170146</v>
      </c>
      <c r="F175" s="113">
        <v>145085</v>
      </c>
      <c r="G175" s="111">
        <f t="shared" ref="G175" si="8">IFERROR(((E175/F175)-1)*100,IF(E175+F175&lt;&gt;0,100,0))</f>
        <v>17.27332253506566</v>
      </c>
    </row>
    <row r="176" spans="1:7" x14ac:dyDescent="0.2">
      <c r="A176" s="101" t="s">
        <v>92</v>
      </c>
      <c r="B176" s="112">
        <v>35820</v>
      </c>
      <c r="C176" s="113">
        <v>24013</v>
      </c>
      <c r="D176" s="111">
        <f t="shared" si="6"/>
        <v>49.169200016657655</v>
      </c>
      <c r="E176" s="113">
        <v>3461551</v>
      </c>
      <c r="F176" s="113">
        <v>1185088</v>
      </c>
      <c r="G176" s="111">
        <f t="shared" ref="G176" si="9">IFERROR(((E176/F176)-1)*100,IF(E176+F176&lt;&gt;0,100,0))</f>
        <v>192.09231719501</v>
      </c>
    </row>
    <row r="177" spans="1:7" x14ac:dyDescent="0.2">
      <c r="A177" s="101" t="s">
        <v>93</v>
      </c>
      <c r="B177" s="112">
        <v>42842</v>
      </c>
      <c r="C177" s="113">
        <v>31017</v>
      </c>
      <c r="D177" s="111">
        <f t="shared" si="6"/>
        <v>38.124254441112939</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2021-08-10T06:28:53Z</dcterms:modified>
</cp:coreProperties>
</file>