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<sst xmlns="http://schemas.openxmlformats.org/spreadsheetml/2006/main" count="265" uniqueCount="100">
  <si>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</si>
  <si>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</si>
  <si>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</si>
  <si>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</si>
  <si>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</si>
  <si>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</si>
  <si>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</si>
  <si>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</si>
  <si>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</si>
  <si>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</si>
  <si>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</si>
  <si>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</si>
  <si>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</si>
  <si>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</si>
  <si>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</si>
  <si>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</si>
  <si>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</si>
  <si>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</si>
  <si>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</si>
  <si>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</si>
  <si>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</si>
  <si>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</si>
  <si>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</si>
  <si>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</si>
  <si>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</si>
  <si>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</si>
  <si>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</si>
  <si>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</si>
  <si>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</si>
  <si>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</si>
  <si>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</si>
  <si>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</si>
  <si>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</si>
  <si>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</si>
  <si>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</si>
  <si>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</si>
  <si>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</si>
  <si>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</si>
  <si>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</si>
  <si>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</si>
  <si>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</si>
  <si>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</si>
  <si>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</si>
  <si>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</si>
  <si>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</si>
  <si>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</si>
  <si>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</si>
  <si>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</si>
  <si>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</si>
  <si>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</si>
  <si>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</si>
  <si>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</si>
  <si>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</si>
  <si>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</si>
  <si>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</si>
  <si>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</si>
  <si>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</si>
  <si>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</si>
  <si>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</si>
  <si>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</si>
  <si>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</si>
  <si>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</si>
  <si>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</si>
  <si>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</si>
  <si>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</si>
  <si>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</si>
  <si>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</si>
  <si>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</si>
  <si>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</si>
  <si>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</si>
  <si>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</si>
  <si>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</si>
  <si>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</si>
  <si>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</si>
  <si>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</si>
  <si>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</si>
  <si>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</si>
  <si>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</si>
  <si>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</si>
  <si>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</si>
  <si>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</si>
  <si>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</si>
  <si>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</si>
  <si>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</si>
  <si>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</si>
  <si>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</si>
  <si>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</si>
  <si>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</si>
  <si>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</si>
  <si>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</si>
  <si>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</si>
  <si>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</si>
  <si>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</si>
  <si>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</si>
  <si>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</si>
  <si>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</si>
  <si>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</si>
  <si>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3 September 2021</t>
  </si>
  <si>
    <t>03.09.2021</t>
  </si>
  <si>
    <t>28.08.2020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</si>
</sst>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1456651</v>
      </c>
      <c r="C11" s="67">
        <v>1681242</v>
      </c>
      <c r="D11" s="98">
        <f>IFERROR(((B11/C11)-1)*100,IF(B11+C11&lt;&gt;0,100,0))</f>
        <v>-13.358636055963391</v>
      </c>
      <c r="E11" s="67">
        <v>56407811</v>
      </c>
      <c r="F11" s="67">
        <v>63927471</v>
      </c>
      <c r="G11" s="98">
        <f>IFERROR(((E11/F11)-1)*100,IF(E11+F11&lt;&gt;0,100,0))</f>
        <v>-11.762799125903168</v>
      </c>
    </row>
    <row r="12" spans="1:7" s="16" customFormat="1" ht="12" x14ac:dyDescent="0.2">
      <c r="A12" s="64" t="s">
        <v>9</v>
      </c>
      <c r="B12" s="67">
        <v>3496495.7570000002</v>
      </c>
      <c r="C12" s="67">
        <v>2117209.4670000002</v>
      </c>
      <c r="D12" s="98">
        <f>IFERROR(((B12/C12)-1)*100,IF(B12+C12&lt;&gt;0,100,0))</f>
        <v>65.146425589830415</v>
      </c>
      <c r="E12" s="67">
        <v>88130865.886999995</v>
      </c>
      <c r="F12" s="67">
        <v>78621524.657000005</v>
      </c>
      <c r="G12" s="98">
        <f>IFERROR(((E12/F12)-1)*100,IF(E12+F12&lt;&gt;0,100,0))</f>
        <v>12.095086264844301</v>
      </c>
    </row>
    <row r="13" spans="1:7" s="16" customFormat="1" ht="12" x14ac:dyDescent="0.2">
      <c r="A13" s="64" t="s">
        <v>10</v>
      </c>
      <c r="B13" s="67">
        <v>98193744.5200831</v>
      </c>
      <c r="C13" s="67">
        <v>98900398.675302595</v>
      </c>
      <c r="D13" s="98">
        <f>IFERROR(((B13/C13)-1)*100,IF(B13+C13&lt;&gt;0,100,0))</f>
        <v>-0.71451092683608719</v>
      </c>
      <c r="E13" s="67">
        <v>4051056270.5037599</v>
      </c>
      <c r="F13" s="67">
        <v>3923853066.64463</v>
      </c>
      <c r="G13" s="98">
        <f>IFERROR(((E13/F13)-1)*100,IF(E13+F13&lt;&gt;0,100,0))</f>
        <v>3.2417932501204394</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364</v>
      </c>
      <c r="C16" s="67">
        <v>267</v>
      </c>
      <c r="D16" s="98">
        <f>IFERROR(((B16/C16)-1)*100,IF(B16+C16&lt;&gt;0,100,0))</f>
        <v>36.329588014981276</v>
      </c>
      <c r="E16" s="67">
        <v>11971</v>
      </c>
      <c r="F16" s="67">
        <v>10872</v>
      </c>
      <c r="G16" s="98">
        <f>IFERROR(((E16/F16)-1)*100,IF(E16+F16&lt;&gt;0,100,0))</f>
        <v>10.108535688005894</v>
      </c>
    </row>
    <row r="17" spans="1:7" s="16" customFormat="1" ht="12" x14ac:dyDescent="0.2">
      <c r="A17" s="64" t="s">
        <v>9</v>
      </c>
      <c r="B17" s="67">
        <v>285211.96299999999</v>
      </c>
      <c r="C17" s="67">
        <v>116150.467</v>
      </c>
      <c r="D17" s="98">
        <f>IFERROR(((B17/C17)-1)*100,IF(B17+C17&lt;&gt;0,100,0))</f>
        <v>145.55386677868455</v>
      </c>
      <c r="E17" s="67">
        <v>8141964.1610000003</v>
      </c>
      <c r="F17" s="67">
        <v>6591246.5</v>
      </c>
      <c r="G17" s="98">
        <f>IFERROR(((E17/F17)-1)*100,IF(E17+F17&lt;&gt;0,100,0))</f>
        <v>23.526925612628812</v>
      </c>
    </row>
    <row r="18" spans="1:7" s="16" customFormat="1" ht="12" x14ac:dyDescent="0.2">
      <c r="A18" s="64" t="s">
        <v>10</v>
      </c>
      <c r="B18" s="67">
        <v>7684364.3427780997</v>
      </c>
      <c r="C18" s="67">
        <v>5417067.5613225996</v>
      </c>
      <c r="D18" s="98">
        <f>IFERROR(((B18/C18)-1)*100,IF(B18+C18&lt;&gt;0,100,0))</f>
        <v>41.854689013735147</v>
      </c>
      <c r="E18" s="67">
        <v>364526958.89128602</v>
      </c>
      <c r="F18" s="67">
        <v>222711123.45827201</v>
      </c>
      <c r="G18" s="98">
        <f>IFERROR(((E18/F18)-1)*100,IF(E18+F18&lt;&gt;0,100,0))</f>
        <v>63.677032934363133</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21222426.627840001</v>
      </c>
      <c r="C24" s="66">
        <v>15345145.23006</v>
      </c>
      <c r="D24" s="65">
        <f>B24-C24</f>
        <v>5877281.3977800012</v>
      </c>
      <c r="E24" s="67">
        <v>731716188.16632998</v>
      </c>
      <c r="F24" s="67">
        <v>638699130.90050995</v>
      </c>
      <c r="G24" s="65">
        <f>E24-F24</f>
        <v>93017057.265820026</v>
      </c>
    </row>
    <row r="25" spans="1:7" s="16" customFormat="1" ht="12" x14ac:dyDescent="0.2">
      <c r="A25" s="68" t="s">
        <v>15</v>
      </c>
      <c r="B25" s="66">
        <v>18197132.068399999</v>
      </c>
      <c r="C25" s="66">
        <v>16311802.664930001</v>
      </c>
      <c r="D25" s="65">
        <f>B25-C25</f>
        <v>1885329.4034699984</v>
      </c>
      <c r="E25" s="67">
        <v>816666310.02279997</v>
      </c>
      <c r="F25" s="67">
        <v>721820690.46793997</v>
      </c>
      <c r="G25" s="65">
        <f>E25-F25</f>
        <v>94845619.554859996</v>
      </c>
    </row>
    <row r="26" spans="1:7" s="28" customFormat="1" ht="12" x14ac:dyDescent="0.2">
      <c r="A26" s="69" t="s">
        <v>16</v>
      </c>
      <c r="B26" s="70">
        <f>B24-B25</f>
        <v>3025294.5594400018</v>
      </c>
      <c r="C26" s="70">
        <f>C24-C25</f>
        <v>-966657.43487000093</v>
      </c>
      <c r="D26" s="70"/>
      <c r="E26" s="70">
        <f>E24-E25</f>
        <v>-84950121.856469989</v>
      </c>
      <c r="F26" s="70">
        <f>F24-F25</f>
        <v>-83121559.567430019</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66371.846655500005</v>
      </c>
      <c r="C33" s="126">
        <v>56057.096326120001</v>
      </c>
      <c r="D33" s="98">
        <f t="shared" ref="D33:D42" si="0">IFERROR(((B33/C33)-1)*100,IF(B33+C33&lt;&gt;0,100,0))</f>
        <v>18.400436350417614</v>
      </c>
      <c r="E33" s="64"/>
      <c r="F33" s="126">
        <v>67893.710000000006</v>
      </c>
      <c r="G33" s="126">
        <v>66188.14</v>
      </c>
    </row>
    <row r="34" spans="1:7" s="16" customFormat="1" ht="12" x14ac:dyDescent="0.2">
      <c r="A34" s="64" t="s">
        <v>23</v>
      </c>
      <c r="B34" s="126">
        <v>76334.268817239994</v>
      </c>
      <c r="C34" s="126">
        <v>57530.411273940001</v>
      </c>
      <c r="D34" s="98">
        <f t="shared" si="0"/>
        <v>32.685074079798412</v>
      </c>
      <c r="E34" s="64"/>
      <c r="F34" s="126">
        <v>78646.05</v>
      </c>
      <c r="G34" s="126">
        <v>76055.25</v>
      </c>
    </row>
    <row r="35" spans="1:7" s="16" customFormat="1" ht="12" x14ac:dyDescent="0.2">
      <c r="A35" s="64" t="s">
        <v>24</v>
      </c>
      <c r="B35" s="126">
        <v>59787.638146650002</v>
      </c>
      <c r="C35" s="126">
        <v>36832.114451549998</v>
      </c>
      <c r="D35" s="98">
        <f t="shared" si="0"/>
        <v>62.324751203997117</v>
      </c>
      <c r="E35" s="64"/>
      <c r="F35" s="126">
        <v>60167.64</v>
      </c>
      <c r="G35" s="126">
        <v>58634.16</v>
      </c>
    </row>
    <row r="36" spans="1:7" s="16" customFormat="1" ht="12" x14ac:dyDescent="0.2">
      <c r="A36" s="64" t="s">
        <v>25</v>
      </c>
      <c r="B36" s="126">
        <v>60106.718239549999</v>
      </c>
      <c r="C36" s="126">
        <v>51750.454237279999</v>
      </c>
      <c r="D36" s="98">
        <f t="shared" si="0"/>
        <v>16.147228319882668</v>
      </c>
      <c r="E36" s="64"/>
      <c r="F36" s="126">
        <v>61504.81</v>
      </c>
      <c r="G36" s="126">
        <v>59928.99</v>
      </c>
    </row>
    <row r="37" spans="1:7" s="16" customFormat="1" ht="12" x14ac:dyDescent="0.2">
      <c r="A37" s="64" t="s">
        <v>79</v>
      </c>
      <c r="B37" s="126">
        <v>63894.986742169996</v>
      </c>
      <c r="C37" s="126">
        <v>55723.458278029997</v>
      </c>
      <c r="D37" s="98">
        <f t="shared" si="0"/>
        <v>14.664431671430878</v>
      </c>
      <c r="E37" s="64"/>
      <c r="F37" s="126">
        <v>68317.83</v>
      </c>
      <c r="G37" s="126">
        <v>62872.97</v>
      </c>
    </row>
    <row r="38" spans="1:7" s="16" customFormat="1" ht="12" x14ac:dyDescent="0.2">
      <c r="A38" s="64" t="s">
        <v>26</v>
      </c>
      <c r="B38" s="126">
        <v>83563.558084100005</v>
      </c>
      <c r="C38" s="126">
        <v>75432.609968620003</v>
      </c>
      <c r="D38" s="98">
        <f t="shared" si="0"/>
        <v>10.779088936286939</v>
      </c>
      <c r="E38" s="64"/>
      <c r="F38" s="126">
        <v>84877.49</v>
      </c>
      <c r="G38" s="126">
        <v>82030.37</v>
      </c>
    </row>
    <row r="39" spans="1:7" s="16" customFormat="1" ht="12" x14ac:dyDescent="0.2">
      <c r="A39" s="64" t="s">
        <v>27</v>
      </c>
      <c r="B39" s="126">
        <v>14222.522386889999</v>
      </c>
      <c r="C39" s="126">
        <v>10114.943224070001</v>
      </c>
      <c r="D39" s="98">
        <f t="shared" si="0"/>
        <v>40.609018477191313</v>
      </c>
      <c r="E39" s="64"/>
      <c r="F39" s="126">
        <v>14657.75</v>
      </c>
      <c r="G39" s="126">
        <v>14143.21</v>
      </c>
    </row>
    <row r="40" spans="1:7" s="16" customFormat="1" ht="12" x14ac:dyDescent="0.2">
      <c r="A40" s="64" t="s">
        <v>28</v>
      </c>
      <c r="B40" s="126">
        <v>83041.106821630005</v>
      </c>
      <c r="C40" s="126">
        <v>71014.227730800005</v>
      </c>
      <c r="D40" s="98">
        <f t="shared" si="0"/>
        <v>16.935872535883046</v>
      </c>
      <c r="E40" s="64"/>
      <c r="F40" s="126">
        <v>84484.6</v>
      </c>
      <c r="G40" s="126">
        <v>81757.16</v>
      </c>
    </row>
    <row r="41" spans="1:7" s="16" customFormat="1" ht="12" x14ac:dyDescent="0.2">
      <c r="A41" s="64" t="s">
        <v>29</v>
      </c>
      <c r="B41" s="72"/>
      <c r="C41" s="126">
        <v>5760.4668914100002</v>
      </c>
      <c r="D41" s="98">
        <f t="shared" si="0"/>
        <v>-100</v>
      </c>
      <c r="E41" s="64"/>
      <c r="F41" s="72"/>
      <c r="G41" s="72"/>
    </row>
    <row r="42" spans="1:7" s="16" customFormat="1" ht="12" x14ac:dyDescent="0.2">
      <c r="A42" s="64" t="s">
        <v>78</v>
      </c>
      <c r="B42" s="126">
        <v>1142.7338459600001</v>
      </c>
      <c r="C42" s="126">
        <v>871.91489219000005</v>
      </c>
      <c r="D42" s="98">
        <f t="shared" si="0"/>
        <v>31.060250971259418</v>
      </c>
      <c r="E42" s="64"/>
      <c r="F42" s="126">
        <v>1171.1099999999999</v>
      </c>
      <c r="G42" s="126">
        <v>1122.31</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19064.066637772099</v>
      </c>
      <c r="D48" s="72"/>
      <c r="E48" s="127">
        <v>17282.6724984826</v>
      </c>
      <c r="F48" s="72"/>
      <c r="G48" s="98">
        <f>IFERROR(((C48/E48)-1)*100,IF(C48+E48&lt;&gt;0,100,0))</f>
        <v>10.307399734884193</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2803</v>
      </c>
      <c r="D54" s="75"/>
      <c r="E54" s="128">
        <v>607162</v>
      </c>
      <c r="F54" s="128">
        <v>64070498.68</v>
      </c>
      <c r="G54" s="128">
        <v>9065677.5600000005</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6261</v>
      </c>
      <c r="C68" s="66">
        <v>6058</v>
      </c>
      <c r="D68" s="98">
        <f>IFERROR(((B68/C68)-1)*100,IF(B68+C68&lt;&gt;0,100,0))</f>
        <v>3.3509409045889837</v>
      </c>
      <c r="E68" s="66">
        <v>225174</v>
      </c>
      <c r="F68" s="66">
        <v>238777</v>
      </c>
      <c r="G68" s="98">
        <f>IFERROR(((E68/F68)-1)*100,IF(E68+F68&lt;&gt;0,100,0))</f>
        <v>-5.6969473609267185</v>
      </c>
    </row>
    <row r="69" spans="1:7" s="16" customFormat="1" ht="12" x14ac:dyDescent="0.2">
      <c r="A69" s="79" t="s">
        <v>54</v>
      </c>
      <c r="B69" s="67">
        <v>147490655.51199999</v>
      </c>
      <c r="C69" s="66">
        <v>175671027.93799999</v>
      </c>
      <c r="D69" s="98">
        <f>IFERROR(((B69/C69)-1)*100,IF(B69+C69&lt;&gt;0,100,0))</f>
        <v>-16.041559474420431</v>
      </c>
      <c r="E69" s="66">
        <v>6902465875.4639997</v>
      </c>
      <c r="F69" s="66">
        <v>7848232741.4350004</v>
      </c>
      <c r="G69" s="98">
        <f>IFERROR(((E69/F69)-1)*100,IF(E69+F69&lt;&gt;0,100,0))</f>
        <v>-12.050698509204416</v>
      </c>
    </row>
    <row r="70" spans="1:7" s="62" customFormat="1" ht="12" x14ac:dyDescent="0.2">
      <c r="A70" s="79" t="s">
        <v>55</v>
      </c>
      <c r="B70" s="67">
        <v>148200812.17835</v>
      </c>
      <c r="C70" s="66">
        <v>169872392.47303</v>
      </c>
      <c r="D70" s="98">
        <f>IFERROR(((B70/C70)-1)*100,IF(B70+C70&lt;&gt;0,100,0))</f>
        <v>-12.757564651431352</v>
      </c>
      <c r="E70" s="66">
        <v>6789305197.3322601</v>
      </c>
      <c r="F70" s="66">
        <v>7558538402.9734297</v>
      </c>
      <c r="G70" s="98">
        <f>IFERROR(((E70/F70)-1)*100,IF(E70+F70&lt;&gt;0,100,0))</f>
        <v>-10.177009953916006</v>
      </c>
    </row>
    <row r="71" spans="1:7" s="16" customFormat="1" ht="12" x14ac:dyDescent="0.2">
      <c r="A71" s="79" t="s">
        <v>94</v>
      </c>
      <c r="B71" s="98">
        <f>IFERROR(B69/B68/1000,)</f>
        <v>23.557044483628811</v>
      </c>
      <c r="C71" s="98">
        <f>IFERROR(C69/C68/1000,)</f>
        <v>28.998188830967315</v>
      </c>
      <c r="D71" s="98">
        <f>IFERROR(((B71/C71)-1)*100,IF(B71+C71&lt;&gt;0,100,0))</f>
        <v>-18.763738587452327</v>
      </c>
      <c r="E71" s="98">
        <f>IFERROR(E69/E68/1000,)</f>
        <v>30.653920414719284</v>
      </c>
      <c r="F71" s="98">
        <f>IFERROR(F69/F68/1000,)</f>
        <v>32.868461960050588</v>
      </c>
      <c r="G71" s="98">
        <f>IFERROR(((E71/F71)-1)*100,IF(E71+F71&lt;&gt;0,100,0))</f>
        <v>-6.7375879894317254</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2775</v>
      </c>
      <c r="C74" s="66">
        <v>2669</v>
      </c>
      <c r="D74" s="98">
        <f>IFERROR(((B74/C74)-1)*100,IF(B74+C74&lt;&gt;0,100,0))</f>
        <v>3.9715249156987653</v>
      </c>
      <c r="E74" s="66">
        <v>100565</v>
      </c>
      <c r="F74" s="66">
        <v>103210</v>
      </c>
      <c r="G74" s="98">
        <f>IFERROR(((E74/F74)-1)*100,IF(E74+F74&lt;&gt;0,100,0))</f>
        <v>-2.5627361689758765</v>
      </c>
    </row>
    <row r="75" spans="1:7" s="16" customFormat="1" ht="12" x14ac:dyDescent="0.2">
      <c r="A75" s="79" t="s">
        <v>54</v>
      </c>
      <c r="B75" s="67">
        <v>425093465</v>
      </c>
      <c r="C75" s="66">
        <v>407365305.89999998</v>
      </c>
      <c r="D75" s="98">
        <f>IFERROR(((B75/C75)-1)*100,IF(B75+C75&lt;&gt;0,100,0))</f>
        <v>4.3519069599785576</v>
      </c>
      <c r="E75" s="66">
        <v>15891820814.746</v>
      </c>
      <c r="F75" s="66">
        <v>14801596180.336</v>
      </c>
      <c r="G75" s="98">
        <f>IFERROR(((E75/F75)-1)*100,IF(E75+F75&lt;&gt;0,100,0))</f>
        <v>7.3655882860685695</v>
      </c>
    </row>
    <row r="76" spans="1:7" s="16" customFormat="1" ht="12" x14ac:dyDescent="0.2">
      <c r="A76" s="79" t="s">
        <v>55</v>
      </c>
      <c r="B76" s="67">
        <v>412887602.76530999</v>
      </c>
      <c r="C76" s="66">
        <v>391101155.78416002</v>
      </c>
      <c r="D76" s="98">
        <f>IFERROR(((B76/C76)-1)*100,IF(B76+C76&lt;&gt;0,100,0))</f>
        <v>5.570540168174154</v>
      </c>
      <c r="E76" s="66">
        <v>15334566413.2619</v>
      </c>
      <c r="F76" s="66">
        <v>14427048189.324699</v>
      </c>
      <c r="G76" s="98">
        <f>IFERROR(((E76/F76)-1)*100,IF(E76+F76&lt;&gt;0,100,0))</f>
        <v>6.2903943483651803</v>
      </c>
    </row>
    <row r="77" spans="1:7" s="16" customFormat="1" ht="12" x14ac:dyDescent="0.2">
      <c r="A77" s="79" t="s">
        <v>94</v>
      </c>
      <c r="B77" s="98">
        <f>IFERROR(B75/B74/1000,)</f>
        <v>153.18683423423423</v>
      </c>
      <c r="C77" s="98">
        <f>IFERROR(C75/C74/1000,)</f>
        <v>152.62843982765079</v>
      </c>
      <c r="D77" s="98">
        <f>IFERROR(((B77/C77)-1)*100,IF(B77+C77&lt;&gt;0,100,0))</f>
        <v>0.36585213556135088</v>
      </c>
      <c r="E77" s="98">
        <f>IFERROR(E75/E74/1000,)</f>
        <v>158.02536483613582</v>
      </c>
      <c r="F77" s="98">
        <f>IFERROR(F75/F74/1000,)</f>
        <v>143.4124230242806</v>
      </c>
      <c r="G77" s="98">
        <f>IFERROR(((E77/F77)-1)*100,IF(E77+F77&lt;&gt;0,100,0))</f>
        <v>10.189453259137228</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183</v>
      </c>
      <c r="C80" s="66">
        <v>154</v>
      </c>
      <c r="D80" s="98">
        <f>IFERROR(((B80/C80)-1)*100,IF(B80+C80&lt;&gt;0,100,0))</f>
        <v>18.831168831168821</v>
      </c>
      <c r="E80" s="66">
        <v>5624</v>
      </c>
      <c r="F80" s="66">
        <v>8226</v>
      </c>
      <c r="G80" s="98">
        <f>IFERROR(((E80/F80)-1)*100,IF(E80+F80&lt;&gt;0,100,0))</f>
        <v>-31.631412594213472</v>
      </c>
    </row>
    <row r="81" spans="1:7" s="16" customFormat="1" ht="12" x14ac:dyDescent="0.2">
      <c r="A81" s="79" t="s">
        <v>54</v>
      </c>
      <c r="B81" s="67">
        <v>17089748.392000001</v>
      </c>
      <c r="C81" s="66">
        <v>17129208.070999999</v>
      </c>
      <c r="D81" s="98">
        <f>IFERROR(((B81/C81)-1)*100,IF(B81+C81&lt;&gt;0,100,0))</f>
        <v>-0.23036487639380709</v>
      </c>
      <c r="E81" s="66">
        <v>478643371.12400001</v>
      </c>
      <c r="F81" s="66">
        <v>716938928.29400003</v>
      </c>
      <c r="G81" s="98">
        <f>IFERROR(((E81/F81)-1)*100,IF(E81+F81&lt;&gt;0,100,0))</f>
        <v>-33.237915778550189</v>
      </c>
    </row>
    <row r="82" spans="1:7" s="16" customFormat="1" ht="12" x14ac:dyDescent="0.2">
      <c r="A82" s="79" t="s">
        <v>55</v>
      </c>
      <c r="B82" s="67">
        <v>5557212.3908703597</v>
      </c>
      <c r="C82" s="66">
        <v>6972274.0529495897</v>
      </c>
      <c r="D82" s="98">
        <f>IFERROR(((B82/C82)-1)*100,IF(B82+C82&lt;&gt;0,100,0))</f>
        <v>-20.295554238585822</v>
      </c>
      <c r="E82" s="66">
        <v>149200008.046316</v>
      </c>
      <c r="F82" s="66">
        <v>246031920.78867599</v>
      </c>
      <c r="G82" s="98">
        <f>IFERROR(((E82/F82)-1)*100,IF(E82+F82&lt;&gt;0,100,0))</f>
        <v>-39.3574591589405</v>
      </c>
    </row>
    <row r="83" spans="1:7" s="32" customFormat="1" x14ac:dyDescent="0.2">
      <c r="A83" s="79" t="s">
        <v>94</v>
      </c>
      <c r="B83" s="98">
        <f>IFERROR(B81/B80/1000,)</f>
        <v>93.386603234972682</v>
      </c>
      <c r="C83" s="98">
        <f>IFERROR(C81/C80/1000,)</f>
        <v>111.22862383766233</v>
      </c>
      <c r="D83" s="98">
        <f>IFERROR(((B83/C83)-1)*100,IF(B83+C83&lt;&gt;0,100,0))</f>
        <v>-16.040853502539054</v>
      </c>
      <c r="E83" s="98">
        <f>IFERROR(E81/E80/1000,)</f>
        <v>85.107285050497865</v>
      </c>
      <c r="F83" s="98">
        <f>IFERROR(F81/F80/1000,)</f>
        <v>87.155230767566266</v>
      </c>
      <c r="G83" s="98">
        <f>IFERROR(((E83/F83)-1)*100,IF(E83+F83&lt;&gt;0,100,0))</f>
        <v>-2.3497679933061622</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9219</v>
      </c>
      <c r="C86" s="64">
        <f>C68+C74+C80</f>
        <v>8881</v>
      </c>
      <c r="D86" s="98">
        <f>IFERROR(((B86/C86)-1)*100,IF(B86+C86&lt;&gt;0,100,0))</f>
        <v>3.8058777164733604</v>
      </c>
      <c r="E86" s="64">
        <f>E68+E74+E80</f>
        <v>331363</v>
      </c>
      <c r="F86" s="64">
        <f>F68+F74+F80</f>
        <v>350213</v>
      </c>
      <c r="G86" s="98">
        <f>IFERROR(((E86/F86)-1)*100,IF(E86+F86&lt;&gt;0,100,0))</f>
        <v>-5.3824386873131509</v>
      </c>
    </row>
    <row r="87" spans="1:7" s="62" customFormat="1" ht="12" x14ac:dyDescent="0.2">
      <c r="A87" s="79" t="s">
        <v>54</v>
      </c>
      <c r="B87" s="64">
        <f t="shared" ref="B87:C87" si="1">B69+B75+B81</f>
        <v>589673868.90399992</v>
      </c>
      <c r="C87" s="64">
        <f t="shared" si="1"/>
        <v>600165541.90899992</v>
      </c>
      <c r="D87" s="98">
        <f>IFERROR(((B87/C87)-1)*100,IF(B87+C87&lt;&gt;0,100,0))</f>
        <v>-1.7481298529116174</v>
      </c>
      <c r="E87" s="64">
        <f t="shared" ref="E87:F87" si="2">E69+E75+E81</f>
        <v>23272930061.334</v>
      </c>
      <c r="F87" s="64">
        <f t="shared" si="2"/>
        <v>23366767850.064999</v>
      </c>
      <c r="G87" s="98">
        <f>IFERROR(((E87/F87)-1)*100,IF(E87+F87&lt;&gt;0,100,0))</f>
        <v>-0.40158651523016786</v>
      </c>
    </row>
    <row r="88" spans="1:7" s="62" customFormat="1" ht="12" x14ac:dyDescent="0.2">
      <c r="A88" s="79" t="s">
        <v>55</v>
      </c>
      <c r="B88" s="64">
        <f t="shared" ref="B88:C88" si="3">B70+B76+B82</f>
        <v>566645627.33453035</v>
      </c>
      <c r="C88" s="64">
        <f t="shared" si="3"/>
        <v>567945822.31013954</v>
      </c>
      <c r="D88" s="98">
        <f>IFERROR(((B88/C88)-1)*100,IF(B88+C88&lt;&gt;0,100,0))</f>
        <v>-0.2289294021603272</v>
      </c>
      <c r="E88" s="64">
        <f t="shared" ref="E88:F88" si="4">E70+E76+E82</f>
        <v>22273071618.640476</v>
      </c>
      <c r="F88" s="64">
        <f t="shared" si="4"/>
        <v>22231618513.086807</v>
      </c>
      <c r="G88" s="98">
        <f>IFERROR(((E88/F88)-1)*100,IF(E88+F88&lt;&gt;0,100,0))</f>
        <v>0.18646013347731749</v>
      </c>
    </row>
    <row r="89" spans="1:7" s="63" customFormat="1" x14ac:dyDescent="0.2">
      <c r="A89" s="79" t="s">
        <v>95</v>
      </c>
      <c r="B89" s="98">
        <f>IFERROR((B75/B87)*100,IF(B75+B87&lt;&gt;0,100,0))</f>
        <v>72.089588400805667</v>
      </c>
      <c r="C89" s="98">
        <f>IFERROR((C75/C87)*100,IF(C75+C87&lt;&gt;0,100,0))</f>
        <v>67.875490586190097</v>
      </c>
      <c r="D89" s="98">
        <f>IFERROR(((B89/C89)-1)*100,IF(B89+C89&lt;&gt;0,100,0))</f>
        <v>6.2085706905711469</v>
      </c>
      <c r="E89" s="98">
        <f>IFERROR((E75/E87)*100,IF(E75+E87&lt;&gt;0,100,0))</f>
        <v>68.284572560757667</v>
      </c>
      <c r="F89" s="98">
        <f>IFERROR((F75/F87)*100,IF(F75+F87&lt;&gt;0,100,0))</f>
        <v>63.344645161503699</v>
      </c>
      <c r="G89" s="98">
        <f>IFERROR(((E89/F89)-1)*100,IF(E89+F89&lt;&gt;0,100,0))</f>
        <v>7.7984924955520896</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8537115.7329999991</v>
      </c>
      <c r="C95" s="129">
        <v>16961585.061000001</v>
      </c>
      <c r="D95" s="65">
        <f>B95-C95</f>
        <v>-8424469.3280000016</v>
      </c>
      <c r="E95" s="129">
        <v>779974167.96300006</v>
      </c>
      <c r="F95" s="129">
        <v>976681021.06500006</v>
      </c>
      <c r="G95" s="80">
        <f>E95-F95</f>
        <v>-196706853.102</v>
      </c>
    </row>
    <row r="96" spans="1:7" s="16" customFormat="1" ht="13.5" x14ac:dyDescent="0.2">
      <c r="A96" s="79" t="s">
        <v>88</v>
      </c>
      <c r="B96" s="66">
        <v>14976542.541999999</v>
      </c>
      <c r="C96" s="129">
        <v>16937427.41</v>
      </c>
      <c r="D96" s="65">
        <f>B96-C96</f>
        <v>-1960884.8680000007</v>
      </c>
      <c r="E96" s="129">
        <v>843552219.58800006</v>
      </c>
      <c r="F96" s="129">
        <v>1042405609.949</v>
      </c>
      <c r="G96" s="80">
        <f>E96-F96</f>
        <v>-198853390.36099994</v>
      </c>
    </row>
    <row r="97" spans="1:7" s="28" customFormat="1" ht="12" x14ac:dyDescent="0.2">
      <c r="A97" s="81" t="s">
        <v>16</v>
      </c>
      <c r="B97" s="65">
        <f>B95-B96</f>
        <v>-6439426.8090000004</v>
      </c>
      <c r="C97" s="65">
        <f>C95-C96</f>
        <v>24157.651000000536</v>
      </c>
      <c r="D97" s="82"/>
      <c r="E97" s="65">
        <f>E95-E96</f>
        <v>-63578051.625</v>
      </c>
      <c r="F97" s="82">
        <f>F95-F96</f>
        <v>-65724588.883999944</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814.62860922753896</v>
      </c>
      <c r="C104" s="131">
        <v>710.35056083392703</v>
      </c>
      <c r="D104" s="98">
        <f>IFERROR(((B104/C104)-1)*100,IF(B104+C104&lt;&gt;0,100,0))</f>
        <v>14.679800952249987</v>
      </c>
      <c r="E104" s="84"/>
      <c r="F104" s="130">
        <v>817.36893462770297</v>
      </c>
      <c r="G104" s="130">
        <v>814.62860922753896</v>
      </c>
    </row>
    <row r="105" spans="1:7" s="16" customFormat="1" ht="12" x14ac:dyDescent="0.2">
      <c r="A105" s="79" t="s">
        <v>50</v>
      </c>
      <c r="B105" s="130">
        <v>804.46632345686203</v>
      </c>
      <c r="C105" s="131">
        <v>701.731151547428</v>
      </c>
      <c r="D105" s="98">
        <f>IFERROR(((B105/C105)-1)*100,IF(B105+C105&lt;&gt;0,100,0))</f>
        <v>14.640246721680628</v>
      </c>
      <c r="E105" s="84"/>
      <c r="F105" s="130">
        <v>807.04325259502002</v>
      </c>
      <c r="G105" s="130">
        <v>804.46632345686203</v>
      </c>
    </row>
    <row r="106" spans="1:7" s="16" customFormat="1" ht="12" x14ac:dyDescent="0.2">
      <c r="A106" s="79" t="s">
        <v>51</v>
      </c>
      <c r="B106" s="130">
        <v>858.07149368586795</v>
      </c>
      <c r="C106" s="131">
        <v>745.79827140781003</v>
      </c>
      <c r="D106" s="98">
        <f>IFERROR(((B106/C106)-1)*100,IF(B106+C106&lt;&gt;0,100,0))</f>
        <v>15.054100630472744</v>
      </c>
      <c r="E106" s="84"/>
      <c r="F106" s="130">
        <v>862.03984007396605</v>
      </c>
      <c r="G106" s="130">
        <v>858.07149368586795</v>
      </c>
    </row>
    <row r="107" spans="1:7" s="28" customFormat="1" ht="12" x14ac:dyDescent="0.2">
      <c r="A107" s="81" t="s">
        <v>52</v>
      </c>
      <c r="B107" s="85"/>
      <c r="C107" s="84"/>
      <c r="D107" s="86"/>
      <c r="E107" s="84"/>
      <c r="F107" s="71"/>
      <c r="G107" s="71"/>
    </row>
    <row r="108" spans="1:7" s="16" customFormat="1" ht="12" x14ac:dyDescent="0.2">
      <c r="A108" s="79" t="s">
        <v>56</v>
      </c>
      <c r="B108" s="130">
        <v>606.2228466501</v>
      </c>
      <c r="C108" s="131">
        <v>579.14187760670802</v>
      </c>
      <c r="D108" s="98">
        <f>IFERROR(((B108/C108)-1)*100,IF(B108+C108&lt;&gt;0,100,0))</f>
        <v>4.6760509109276427</v>
      </c>
      <c r="E108" s="84"/>
      <c r="F108" s="130">
        <v>606.2228466501</v>
      </c>
      <c r="G108" s="130">
        <v>605.45712342624199</v>
      </c>
    </row>
    <row r="109" spans="1:7" s="16" customFormat="1" ht="12" x14ac:dyDescent="0.2">
      <c r="A109" s="79" t="s">
        <v>57</v>
      </c>
      <c r="B109" s="130">
        <v>803.46948917137502</v>
      </c>
      <c r="C109" s="131">
        <v>742.75645449256399</v>
      </c>
      <c r="D109" s="98">
        <f>IFERROR(((B109/C109)-1)*100,IF(B109+C109&lt;&gt;0,100,0))</f>
        <v>8.1740164372302804</v>
      </c>
      <c r="E109" s="84"/>
      <c r="F109" s="130">
        <v>804.76194877431999</v>
      </c>
      <c r="G109" s="130">
        <v>803.46948917137502</v>
      </c>
    </row>
    <row r="110" spans="1:7" s="16" customFormat="1" ht="12" x14ac:dyDescent="0.2">
      <c r="A110" s="79" t="s">
        <v>59</v>
      </c>
      <c r="B110" s="130">
        <v>925.90445510670997</v>
      </c>
      <c r="C110" s="131">
        <v>809.93688516272698</v>
      </c>
      <c r="D110" s="98">
        <f>IFERROR(((B110/C110)-1)*100,IF(B110+C110&lt;&gt;0,100,0))</f>
        <v>14.318099603610923</v>
      </c>
      <c r="E110" s="84"/>
      <c r="F110" s="130">
        <v>927.98923623222004</v>
      </c>
      <c r="G110" s="130">
        <v>925.90445510670997</v>
      </c>
    </row>
    <row r="111" spans="1:7" s="16" customFormat="1" ht="12" x14ac:dyDescent="0.2">
      <c r="A111" s="79" t="s">
        <v>58</v>
      </c>
      <c r="B111" s="130">
        <v>871.46838677856897</v>
      </c>
      <c r="C111" s="131">
        <v>727.68428316552797</v>
      </c>
      <c r="D111" s="98">
        <f>IFERROR(((B111/C111)-1)*100,IF(B111+C111&lt;&gt;0,100,0))</f>
        <v>19.759132763945388</v>
      </c>
      <c r="E111" s="84"/>
      <c r="F111" s="130">
        <v>877.08485576554301</v>
      </c>
      <c r="G111" s="130">
        <v>871.46838677856897</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13</v>
      </c>
      <c r="F119" s="66">
        <v>11</v>
      </c>
      <c r="G119" s="98">
        <f>IFERROR(((E119/F119)-1)*100,IF(E119+F119&lt;&gt;0,100,0))</f>
        <v>18.181818181818187</v>
      </c>
    </row>
    <row r="120" spans="1:7" s="16" customFormat="1" ht="12" x14ac:dyDescent="0.2">
      <c r="A120" s="79" t="s">
        <v>72</v>
      </c>
      <c r="B120" s="67">
        <v>74</v>
      </c>
      <c r="C120" s="66">
        <v>107</v>
      </c>
      <c r="D120" s="98">
        <f>IFERROR(((B120/C120)-1)*100,IF(B120+C120&lt;&gt;0,100,0))</f>
        <v>-30.841121495327105</v>
      </c>
      <c r="E120" s="66">
        <v>7754</v>
      </c>
      <c r="F120" s="66">
        <v>11089</v>
      </c>
      <c r="G120" s="98">
        <f>IFERROR(((E120/F120)-1)*100,IF(E120+F120&lt;&gt;0,100,0))</f>
        <v>-30.074848949409329</v>
      </c>
    </row>
    <row r="121" spans="1:7" s="16" customFormat="1" ht="12" x14ac:dyDescent="0.2">
      <c r="A121" s="79" t="s">
        <v>74</v>
      </c>
      <c r="B121" s="67">
        <v>0</v>
      </c>
      <c r="C121" s="66">
        <v>5</v>
      </c>
      <c r="D121" s="98">
        <f>IFERROR(((B121/C121)-1)*100,IF(B121+C121&lt;&gt;0,100,0))</f>
        <v>-100</v>
      </c>
      <c r="E121" s="66">
        <v>303</v>
      </c>
      <c r="F121" s="66">
        <v>321</v>
      </c>
      <c r="G121" s="98">
        <f>IFERROR(((E121/F121)-1)*100,IF(E121+F121&lt;&gt;0,100,0))</f>
        <v>-5.6074766355140193</v>
      </c>
    </row>
    <row r="122" spans="1:7" s="28" customFormat="1" ht="12" x14ac:dyDescent="0.2">
      <c r="A122" s="81" t="s">
        <v>34</v>
      </c>
      <c r="B122" s="82">
        <f>SUM(B119:B121)</f>
        <v>74</v>
      </c>
      <c r="C122" s="82">
        <f>SUM(C119:C121)</f>
        <v>112</v>
      </c>
      <c r="D122" s="98">
        <f>IFERROR(((B122/C122)-1)*100,IF(B122+C122&lt;&gt;0,100,0))</f>
        <v>-33.928571428571431</v>
      </c>
      <c r="E122" s="82">
        <f>SUM(E119:E121)</f>
        <v>8070</v>
      </c>
      <c r="F122" s="82">
        <f>SUM(F119:F121)</f>
        <v>11421</v>
      </c>
      <c r="G122" s="98">
        <f>IFERROR(((E122/F122)-1)*100,IF(E122+F122&lt;&gt;0,100,0))</f>
        <v>-29.340688205936438</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15</v>
      </c>
      <c r="C125" s="66">
        <v>0</v>
      </c>
      <c r="D125" s="98">
        <f>IFERROR(((B125/C125)-1)*100,IF(B125+C125&lt;&gt;0,100,0))</f>
        <v>100</v>
      </c>
      <c r="E125" s="66">
        <v>793</v>
      </c>
      <c r="F125" s="66">
        <v>1172</v>
      </c>
      <c r="G125" s="98">
        <f>IFERROR(((E125/F125)-1)*100,IF(E125+F125&lt;&gt;0,100,0))</f>
        <v>-32.337883959044369</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15</v>
      </c>
      <c r="C127" s="82">
        <f>SUM(C125:C126)</f>
        <v>0</v>
      </c>
      <c r="D127" s="98">
        <f>IFERROR(((B127/C127)-1)*100,IF(B127+C127&lt;&gt;0,100,0))</f>
        <v>100</v>
      </c>
      <c r="E127" s="82">
        <f>SUM(E125:E126)</f>
        <v>793</v>
      </c>
      <c r="F127" s="82">
        <f>SUM(F125:F126)</f>
        <v>1172</v>
      </c>
      <c r="G127" s="98">
        <f>IFERROR(((E127/F127)-1)*100,IF(E127+F127&lt;&gt;0,100,0))</f>
        <v>-32.337883959044369</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80940</v>
      </c>
      <c r="F130" s="66">
        <v>70085</v>
      </c>
      <c r="G130" s="98">
        <f>IFERROR(((E130/F130)-1)*100,IF(E130+F130&lt;&gt;0,100,0))</f>
        <v>15.488335592494828</v>
      </c>
    </row>
    <row r="131" spans="1:7" s="16" customFormat="1" ht="12" x14ac:dyDescent="0.2">
      <c r="A131" s="79" t="s">
        <v>72</v>
      </c>
      <c r="B131" s="67">
        <v>27426</v>
      </c>
      <c r="C131" s="66">
        <v>41532</v>
      </c>
      <c r="D131" s="98">
        <f>IFERROR(((B131/C131)-1)*100,IF(B131+C131&lt;&gt;0,100,0))</f>
        <v>-33.964172204565159</v>
      </c>
      <c r="E131" s="66">
        <v>8523459</v>
      </c>
      <c r="F131" s="66">
        <v>9305760</v>
      </c>
      <c r="G131" s="98">
        <f>IFERROR(((E131/F131)-1)*100,IF(E131+F131&lt;&gt;0,100,0))</f>
        <v>-8.406632021457682</v>
      </c>
    </row>
    <row r="132" spans="1:7" s="16" customFormat="1" ht="12" x14ac:dyDescent="0.2">
      <c r="A132" s="79" t="s">
        <v>74</v>
      </c>
      <c r="B132" s="67">
        <v>0</v>
      </c>
      <c r="C132" s="66">
        <v>6</v>
      </c>
      <c r="D132" s="98">
        <f>IFERROR(((B132/C132)-1)*100,IF(B132+C132&lt;&gt;0,100,0))</f>
        <v>-100</v>
      </c>
      <c r="E132" s="66">
        <v>13318</v>
      </c>
      <c r="F132" s="66">
        <v>18892</v>
      </c>
      <c r="G132" s="98">
        <f>IFERROR(((E132/F132)-1)*100,IF(E132+F132&lt;&gt;0,100,0))</f>
        <v>-29.504552191403764</v>
      </c>
    </row>
    <row r="133" spans="1:7" s="16" customFormat="1" ht="12" x14ac:dyDescent="0.2">
      <c r="A133" s="81" t="s">
        <v>34</v>
      </c>
      <c r="B133" s="82">
        <f>SUM(B130:B132)</f>
        <v>27426</v>
      </c>
      <c r="C133" s="82">
        <f>SUM(C130:C132)</f>
        <v>41538</v>
      </c>
      <c r="D133" s="98">
        <f>IFERROR(((B133/C133)-1)*100,IF(B133+C133&lt;&gt;0,100,0))</f>
        <v>-33.973710819009092</v>
      </c>
      <c r="E133" s="82">
        <f>SUM(E130:E132)</f>
        <v>8617717</v>
      </c>
      <c r="F133" s="82">
        <f>SUM(F130:F132)</f>
        <v>9394737</v>
      </c>
      <c r="G133" s="98">
        <f>IFERROR(((E133/F133)-1)*100,IF(E133+F133&lt;&gt;0,100,0))</f>
        <v>-8.2708009814431165</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12750</v>
      </c>
      <c r="C136" s="66">
        <v>0</v>
      </c>
      <c r="D136" s="98">
        <f>IFERROR(((B136/C136)-1)*100,)</f>
        <v>0</v>
      </c>
      <c r="E136" s="66">
        <v>380030</v>
      </c>
      <c r="F136" s="66">
        <v>543723</v>
      </c>
      <c r="G136" s="98">
        <f>IFERROR(((E136/F136)-1)*100,)</f>
        <v>-30.105954686485582</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12750</v>
      </c>
      <c r="C138" s="82">
        <f>SUM(C136:C137)</f>
        <v>0</v>
      </c>
      <c r="D138" s="98">
        <f>IFERROR(((B138/C138)-1)*100,)</f>
        <v>0</v>
      </c>
      <c r="E138" s="82">
        <f>SUM(E136:E137)</f>
        <v>380030</v>
      </c>
      <c r="F138" s="82">
        <f>SUM(F136:F137)</f>
        <v>543723</v>
      </c>
      <c r="G138" s="98">
        <f>IFERROR(((E138/F138)-1)*100,)</f>
        <v>-30.105954686485582</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1933655.365</v>
      </c>
      <c r="F141" s="66">
        <v>1691838.5237499999</v>
      </c>
      <c r="G141" s="98">
        <f>IFERROR(((E141/F141)-1)*100,IF(E141+F141&lt;&gt;0,100,0))</f>
        <v>14.293139555305046</v>
      </c>
    </row>
    <row r="142" spans="1:7" s="32" customFormat="1" x14ac:dyDescent="0.2">
      <c r="A142" s="79" t="s">
        <v>72</v>
      </c>
      <c r="B142" s="67">
        <v>2570838.7642999999</v>
      </c>
      <c r="C142" s="66">
        <v>3741273.82247</v>
      </c>
      <c r="D142" s="98">
        <f>IFERROR(((B142/C142)-1)*100,IF(B142+C142&lt;&gt;0,100,0))</f>
        <v>-31.284399744824753</v>
      </c>
      <c r="E142" s="66">
        <v>801179967.00920999</v>
      </c>
      <c r="F142" s="66">
        <v>861263471.22780001</v>
      </c>
      <c r="G142" s="98">
        <f>IFERROR(((E142/F142)-1)*100,IF(E142+F142&lt;&gt;0,100,0))</f>
        <v>-6.9762048694502532</v>
      </c>
    </row>
    <row r="143" spans="1:7" s="32" customFormat="1" x14ac:dyDescent="0.2">
      <c r="A143" s="79" t="s">
        <v>74</v>
      </c>
      <c r="B143" s="67">
        <v>0</v>
      </c>
      <c r="C143" s="66">
        <v>42329.61</v>
      </c>
      <c r="D143" s="98">
        <f>IFERROR(((B143/C143)-1)*100,IF(B143+C143&lt;&gt;0,100,0))</f>
        <v>-100</v>
      </c>
      <c r="E143" s="66">
        <v>75668104.140000001</v>
      </c>
      <c r="F143" s="66">
        <v>92235485.579999998</v>
      </c>
      <c r="G143" s="98">
        <f>IFERROR(((E143/F143)-1)*100,IF(E143+F143&lt;&gt;0,100,0))</f>
        <v>-17.962047183706055</v>
      </c>
    </row>
    <row r="144" spans="1:7" s="16" customFormat="1" ht="12" x14ac:dyDescent="0.2">
      <c r="A144" s="81" t="s">
        <v>34</v>
      </c>
      <c r="B144" s="82">
        <f>SUM(B141:B143)</f>
        <v>2570838.7642999999</v>
      </c>
      <c r="C144" s="82">
        <f>SUM(C141:C143)</f>
        <v>3783603.4324699999</v>
      </c>
      <c r="D144" s="98">
        <f>IFERROR(((B144/C144)-1)*100,IF(B144+C144&lt;&gt;0,100,0))</f>
        <v>-32.053165449696372</v>
      </c>
      <c r="E144" s="82">
        <f>SUM(E141:E143)</f>
        <v>878781726.51420999</v>
      </c>
      <c r="F144" s="82">
        <f>SUM(F141:F143)</f>
        <v>955190795.33155</v>
      </c>
      <c r="G144" s="98">
        <f>IFERROR(((E144/F144)-1)*100,IF(E144+F144&lt;&gt;0,100,0))</f>
        <v>-7.999351458450576</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16824.849999999999</v>
      </c>
      <c r="C147" s="66">
        <v>0</v>
      </c>
      <c r="D147" s="98">
        <f>IFERROR(((B147/C147)-1)*100,IF(B147+C147&lt;&gt;0,100,0))</f>
        <v>100</v>
      </c>
      <c r="E147" s="66">
        <v>714307.69833000004</v>
      </c>
      <c r="F147" s="66">
        <v>1002435.07808</v>
      </c>
      <c r="G147" s="98">
        <f>IFERROR(((E147/F147)-1)*100,IF(E147+F147&lt;&gt;0,100,0))</f>
        <v>-28.742747141476798</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16824.849999999999</v>
      </c>
      <c r="C149" s="82">
        <f>SUM(C147:C148)</f>
        <v>0</v>
      </c>
      <c r="D149" s="98">
        <f>IFERROR(((B149/C149)-1)*100,IF(B149+C149&lt;&gt;0,100,0))</f>
        <v>100</v>
      </c>
      <c r="E149" s="82">
        <f>SUM(E147:E148)</f>
        <v>714307.69833000004</v>
      </c>
      <c r="F149" s="82">
        <f>SUM(F147:F148)</f>
        <v>1002435.07808</v>
      </c>
      <c r="G149" s="98">
        <f>IFERROR(((E149/F149)-1)*100,IF(E149+F149&lt;&gt;0,100,0))</f>
        <v>-28.742747141476798</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30540</v>
      </c>
      <c r="C152" s="66">
        <v>40010</v>
      </c>
      <c r="D152" s="98">
        <f>IFERROR(((B152/C152)-1)*100,IF(B152+C152&lt;&gt;0,100,0))</f>
        <v>-23.669082729317669</v>
      </c>
      <c r="E152" s="78"/>
      <c r="F152" s="78"/>
      <c r="G152" s="65"/>
    </row>
    <row r="153" spans="1:7" s="16" customFormat="1" ht="12" x14ac:dyDescent="0.2">
      <c r="A153" s="79" t="s">
        <v>72</v>
      </c>
      <c r="B153" s="67">
        <v>947224</v>
      </c>
      <c r="C153" s="66">
        <v>971563</v>
      </c>
      <c r="D153" s="98">
        <f>IFERROR(((B153/C153)-1)*100,IF(B153+C153&lt;&gt;0,100,0))</f>
        <v>-2.50513862713998</v>
      </c>
      <c r="E153" s="78"/>
      <c r="F153" s="78"/>
      <c r="G153" s="65"/>
    </row>
    <row r="154" spans="1:7" s="16" customFormat="1" ht="12" x14ac:dyDescent="0.2">
      <c r="A154" s="79" t="s">
        <v>74</v>
      </c>
      <c r="B154" s="67">
        <v>1580</v>
      </c>
      <c r="C154" s="66">
        <v>2479</v>
      </c>
      <c r="D154" s="98">
        <f>IFERROR(((B154/C154)-1)*100,IF(B154+C154&lt;&gt;0,100,0))</f>
        <v>-36.264622831787008</v>
      </c>
      <c r="E154" s="78"/>
      <c r="F154" s="78"/>
      <c r="G154" s="65"/>
    </row>
    <row r="155" spans="1:7" s="28" customFormat="1" ht="12" x14ac:dyDescent="0.2">
      <c r="A155" s="81" t="s">
        <v>34</v>
      </c>
      <c r="B155" s="82">
        <f>SUM(B152:B154)</f>
        <v>979344</v>
      </c>
      <c r="C155" s="82">
        <f>SUM(C152:C154)</f>
        <v>1014052</v>
      </c>
      <c r="D155" s="98">
        <f>IFERROR(((B155/C155)-1)*100,IF(B155+C155&lt;&gt;0,100,0))</f>
        <v>-3.4227041611278319</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121764</v>
      </c>
      <c r="C158" s="66">
        <v>221627</v>
      </c>
      <c r="D158" s="98">
        <f>IFERROR(((B158/C158)-1)*100,IF(B158+C158&lt;&gt;0,100,0))</f>
        <v>-45.0590406403552</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121764</v>
      </c>
      <c r="C160" s="82">
        <f>SUM(C158:C159)</f>
        <v>221627</v>
      </c>
      <c r="D160" s="98">
        <f>IFERROR(((B160/C160)-1)*100,IF(B160+C160&lt;&gt;0,100,0))</f>
        <v>-45.0590406403552</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9384</v>
      </c>
      <c r="C168" s="113">
        <v>9164</v>
      </c>
      <c r="D168" s="111">
        <f>IFERROR(((B168/C168)-1)*100,IF(B168+C168&lt;&gt;0,100,0))</f>
        <v>2.4006983849847119</v>
      </c>
      <c r="E168" s="113">
        <v>308802</v>
      </c>
      <c r="F168" s="113">
        <v>327955</v>
      </c>
      <c r="G168" s="111">
        <f>IFERROR(((E168/F168)-1)*100,IF(E168+F168&lt;&gt;0,100,0))</f>
        <v>-5.8401305057096291</v>
      </c>
    </row>
    <row r="169" spans="1:7" x14ac:dyDescent="0.2">
      <c r="A169" s="101" t="s">
        <v>32</v>
      </c>
      <c r="B169" s="112">
        <v>83763</v>
      </c>
      <c r="C169" s="113">
        <v>73258</v>
      </c>
      <c r="D169" s="111">
        <f t="shared" ref="D169:D171" si="5">IFERROR(((B169/C169)-1)*100,IF(B169+C169&lt;&gt;0,100,0))</f>
        <v>14.339730814382046</v>
      </c>
      <c r="E169" s="113">
        <v>2246487</v>
      </c>
      <c r="F169" s="113">
        <v>2148365</v>
      </c>
      <c r="G169" s="111">
        <f>IFERROR(((E169/F169)-1)*100,IF(E169+F169&lt;&gt;0,100,0))</f>
        <v>4.5672872160922307</v>
      </c>
    </row>
    <row r="170" spans="1:7" x14ac:dyDescent="0.2">
      <c r="A170" s="101" t="s">
        <v>92</v>
      </c>
      <c r="B170" s="112">
        <v>27613157</v>
      </c>
      <c r="C170" s="113">
        <v>21922825</v>
      </c>
      <c r="D170" s="111">
        <f t="shared" si="5"/>
        <v>25.956198619475359</v>
      </c>
      <c r="E170" s="113">
        <v>740654394</v>
      </c>
      <c r="F170" s="113">
        <v>574775215</v>
      </c>
      <c r="G170" s="111">
        <f>IFERROR(((E170/F170)-1)*100,IF(E170+F170&lt;&gt;0,100,0))</f>
        <v>28.859835057431972</v>
      </c>
    </row>
    <row r="171" spans="1:7" x14ac:dyDescent="0.2">
      <c r="A171" s="101" t="s">
        <v>93</v>
      </c>
      <c r="B171" s="112">
        <v>141802</v>
      </c>
      <c r="C171" s="113">
        <v>155379</v>
      </c>
      <c r="D171" s="111">
        <f t="shared" si="5"/>
        <v>-8.7379890461387948</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712</v>
      </c>
      <c r="C174" s="113">
        <v>420</v>
      </c>
      <c r="D174" s="111">
        <f t="shared" ref="D174:D177" si="6">IFERROR(((B174/C174)-1)*100,IF(B174+C174&lt;&gt;0,100,0))</f>
        <v>69.523809523809518</v>
      </c>
      <c r="E174" s="113">
        <v>14657</v>
      </c>
      <c r="F174" s="113">
        <v>14032</v>
      </c>
      <c r="G174" s="111">
        <f t="shared" ref="G174" si="7">IFERROR(((E174/F174)-1)*100,IF(E174+F174&lt;&gt;0,100,0))</f>
        <v>4.4541049030786706</v>
      </c>
    </row>
    <row r="175" spans="1:7" x14ac:dyDescent="0.2">
      <c r="A175" s="101" t="s">
        <v>32</v>
      </c>
      <c r="B175" s="112">
        <v>7201</v>
      </c>
      <c r="C175" s="113">
        <v>6211</v>
      </c>
      <c r="D175" s="111">
        <f t="shared" si="6"/>
        <v>15.939462244405078</v>
      </c>
      <c r="E175" s="113">
        <v>187862</v>
      </c>
      <c r="F175" s="113">
        <v>174492</v>
      </c>
      <c r="G175" s="111">
        <f t="shared" ref="G175" si="8">IFERROR(((E175/F175)-1)*100,IF(E175+F175&lt;&gt;0,100,0))</f>
        <v>7.6622423950668317</v>
      </c>
    </row>
    <row r="176" spans="1:7" x14ac:dyDescent="0.2">
      <c r="A176" s="101" t="s">
        <v>92</v>
      </c>
      <c r="B176" s="112">
        <v>77262</v>
      </c>
      <c r="C176" s="113">
        <v>59999</v>
      </c>
      <c r="D176" s="111">
        <f t="shared" si="6"/>
        <v>28.772146202436709</v>
      </c>
      <c r="E176" s="113">
        <v>3690724</v>
      </c>
      <c r="F176" s="113">
        <v>1464304</v>
      </c>
      <c r="G176" s="111">
        <f t="shared" ref="G176" si="9">IFERROR(((E176/F176)-1)*100,IF(E176+F176&lt;&gt;0,100,0))</f>
        <v>152.04629639746935</v>
      </c>
    </row>
    <row r="177" spans="1:7" x14ac:dyDescent="0.2">
      <c r="A177" s="101" t="s">
        <v>93</v>
      </c>
      <c r="B177" s="112">
        <v>45120</v>
      </c>
      <c r="C177" s="113">
        <v>40254</v>
      </c>
      <c r="D177" s="111">
        <f t="shared" si="6"/>
        <v>12.08823967804442</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2021-09-06T06:23:11Z</dcterms:modified>
</cp:coreProperties>
</file>