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G149" i="1" s="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<sst xmlns="http://schemas.openxmlformats.org/spreadsheetml/2006/main" count="265" uniqueCount="100">
  <si>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</si>
  <si>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</si>
  <si>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</si>
  <si>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</si>
  <si>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</si>
  <si>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</si>
  <si>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</si>
  <si>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</si>
  <si>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</si>
  <si>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</si>
  <si>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</si>
  <si>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</si>
  <si>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</si>
  <si>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</si>
  <si>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</si>
  <si>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</si>
  <si>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</si>
  <si>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</si>
  <si>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</si>
  <si>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</si>
  <si>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</si>
  <si>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</si>
  <si>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</si>
  <si>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</si>
  <si>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</si>
  <si>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</si>
  <si>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</si>
  <si>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</si>
  <si>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</si>
  <si>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</si>
  <si>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</si>
  <si>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</si>
  <si>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</si>
  <si>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</si>
  <si>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</si>
  <si>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</si>
  <si>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</si>
  <si>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</si>
  <si>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</si>
  <si>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</si>
  <si>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</si>
  <si>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</si>
  <si>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</si>
  <si>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</si>
  <si>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</si>
  <si>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</si>
  <si>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</si>
  <si>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</si>
  <si>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</si>
  <si>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</si>
  <si>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</si>
  <si>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</si>
  <si>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</si>
  <si>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</si>
  <si>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</si>
  <si>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</si>
  <si>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</si>
  <si>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</si>
  <si>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</si>
  <si>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</si>
  <si>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</si>
  <si>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</si>
  <si>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</si>
  <si>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</si>
  <si>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</si>
  <si>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</si>
  <si>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</si>
  <si>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</si>
  <si>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</si>
  <si>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</si>
  <si>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</si>
  <si>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</si>
  <si>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</si>
  <si>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</si>
  <si>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</si>
  <si>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</si>
  <si>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</si>
  <si>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</si>
  <si>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</si>
  <si>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</si>
  <si>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</si>
  <si>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</si>
  <si>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</si>
  <si>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</si>
  <si>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</si>
  <si>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</si>
  <si>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</si>
  <si>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</si>
  <si>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</si>
  <si>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</si>
  <si>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</si>
  <si>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</si>
  <si>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</si>
  <si>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</si>
  <si>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</si>
  <si>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</si>
  <si>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</si>
  <si>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15 October 2021</t>
  </si>
  <si>
    <t>15.10.2021</t>
  </si>
  <si>
    <t>09.10.2020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</si>
</sst>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1451227</v>
      </c>
      <c r="C11" s="67">
        <v>1527795</v>
      </c>
      <c r="D11" s="98">
        <f>IFERROR(((B11/C11)-1)*100,IF(B11+C11&lt;&gt;0,100,0))</f>
        <v>-5.011667141206777</v>
      </c>
      <c r="E11" s="67">
        <v>66807784</v>
      </c>
      <c r="F11" s="67">
        <v>74216847</v>
      </c>
      <c r="G11" s="98">
        <f>IFERROR(((E11/F11)-1)*100,IF(E11+F11&lt;&gt;0,100,0))</f>
        <v>-9.9829934839457675</v>
      </c>
    </row>
    <row r="12" spans="1:7" s="16" customFormat="1" ht="12" x14ac:dyDescent="0.2">
      <c r="A12" s="64" t="s">
        <v>9</v>
      </c>
      <c r="B12" s="67">
        <v>2322779.7370000002</v>
      </c>
      <c r="C12" s="67">
        <v>1620879.219</v>
      </c>
      <c r="D12" s="98">
        <f>IFERROR(((B12/C12)-1)*100,IF(B12+C12&lt;&gt;0,100,0))</f>
        <v>43.303690353500677</v>
      </c>
      <c r="E12" s="67">
        <v>103058481.522</v>
      </c>
      <c r="F12" s="67">
        <v>90688508.887999997</v>
      </c>
      <c r="G12" s="98">
        <f>IFERROR(((E12/F12)-1)*100,IF(E12+F12&lt;&gt;0,100,0))</f>
        <v>13.640066184434541</v>
      </c>
    </row>
    <row r="13" spans="1:7" s="16" customFormat="1" ht="12" x14ac:dyDescent="0.2">
      <c r="A13" s="64" t="s">
        <v>10</v>
      </c>
      <c r="B13" s="67">
        <v>98884530.400363103</v>
      </c>
      <c r="C13" s="67">
        <v>92126550.242142498</v>
      </c>
      <c r="D13" s="98">
        <f>IFERROR(((B13/C13)-1)*100,IF(B13+C13&lt;&gt;0,100,0))</f>
        <v>7.3355402329275732</v>
      </c>
      <c r="E13" s="67">
        <v>4819056319.8466902</v>
      </c>
      <c r="F13" s="67">
        <v>4574438304.6808395</v>
      </c>
      <c r="G13" s="98">
        <f>IFERROR(((E13/F13)-1)*100,IF(E13+F13&lt;&gt;0,100,0))</f>
        <v>5.3474984003072601</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349</v>
      </c>
      <c r="C16" s="67">
        <v>330</v>
      </c>
      <c r="D16" s="98">
        <f>IFERROR(((B16/C16)-1)*100,IF(B16+C16&lt;&gt;0,100,0))</f>
        <v>5.7575757575757613</v>
      </c>
      <c r="E16" s="67">
        <v>14381</v>
      </c>
      <c r="F16" s="67">
        <v>12630</v>
      </c>
      <c r="G16" s="98">
        <f>IFERROR(((E16/F16)-1)*100,IF(E16+F16&lt;&gt;0,100,0))</f>
        <v>13.863816310372123</v>
      </c>
    </row>
    <row r="17" spans="1:7" s="16" customFormat="1" ht="12" x14ac:dyDescent="0.2">
      <c r="A17" s="64" t="s">
        <v>9</v>
      </c>
      <c r="B17" s="67">
        <v>167586.79</v>
      </c>
      <c r="C17" s="67">
        <v>103091.75</v>
      </c>
      <c r="D17" s="98">
        <f>IFERROR(((B17/C17)-1)*100,IF(B17+C17&lt;&gt;0,100,0))</f>
        <v>62.56081597218013</v>
      </c>
      <c r="E17" s="67">
        <v>9776063.2899999991</v>
      </c>
      <c r="F17" s="67">
        <v>7240878.2659999998</v>
      </c>
      <c r="G17" s="98">
        <f>IFERROR(((E17/F17)-1)*100,IF(E17+F17&lt;&gt;0,100,0))</f>
        <v>35.012120503449417</v>
      </c>
    </row>
    <row r="18" spans="1:7" s="16" customFormat="1" ht="12" x14ac:dyDescent="0.2">
      <c r="A18" s="64" t="s">
        <v>10</v>
      </c>
      <c r="B18" s="67">
        <v>9925081.2480931599</v>
      </c>
      <c r="C18" s="67">
        <v>6985726.4097075202</v>
      </c>
      <c r="D18" s="98">
        <f>IFERROR(((B18/C18)-1)*100,IF(B18+C18&lt;&gt;0,100,0))</f>
        <v>42.076581102590097</v>
      </c>
      <c r="E18" s="67">
        <v>431369480.210971</v>
      </c>
      <c r="F18" s="67">
        <v>255000147.12270299</v>
      </c>
      <c r="G18" s="98">
        <f>IFERROR(((E18/F18)-1)*100,IF(E18+F18&lt;&gt;0,100,0))</f>
        <v>69.164404443814391</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13230697.30147</v>
      </c>
      <c r="C24" s="66">
        <v>10639190.66642</v>
      </c>
      <c r="D24" s="65">
        <f>B24-C24</f>
        <v>2591506.6350500006</v>
      </c>
      <c r="E24" s="67">
        <v>837431951.08606994</v>
      </c>
      <c r="F24" s="67">
        <v>730459981.60051</v>
      </c>
      <c r="G24" s="65">
        <f>E24-F24</f>
        <v>106971969.48555994</v>
      </c>
    </row>
    <row r="25" spans="1:7" s="16" customFormat="1" ht="12" x14ac:dyDescent="0.2">
      <c r="A25" s="68" t="s">
        <v>15</v>
      </c>
      <c r="B25" s="66">
        <v>20158593.799869999</v>
      </c>
      <c r="C25" s="66">
        <v>16749216.579080001</v>
      </c>
      <c r="D25" s="65">
        <f>B25-C25</f>
        <v>3409377.2207899988</v>
      </c>
      <c r="E25" s="67">
        <v>932755027.94076002</v>
      </c>
      <c r="F25" s="67">
        <v>840785323.25203001</v>
      </c>
      <c r="G25" s="65">
        <f>E25-F25</f>
        <v>91969704.688730001</v>
      </c>
    </row>
    <row r="26" spans="1:7" s="28" customFormat="1" ht="12" x14ac:dyDescent="0.2">
      <c r="A26" s="69" t="s">
        <v>16</v>
      </c>
      <c r="B26" s="70">
        <f>B24-B25</f>
        <v>-6927896.498399999</v>
      </c>
      <c r="C26" s="70">
        <f>C24-C25</f>
        <v>-6110025.9126600008</v>
      </c>
      <c r="D26" s="70"/>
      <c r="E26" s="70">
        <f>E24-E25</f>
        <v>-95323076.854690075</v>
      </c>
      <c r="F26" s="70">
        <f>F24-F25</f>
        <v>-110325341.65152001</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67028.862367759997</v>
      </c>
      <c r="C33" s="126">
        <v>55182.988124429998</v>
      </c>
      <c r="D33" s="98">
        <f t="shared" ref="D33:D42" si="0">IFERROR(((B33/C33)-1)*100,IF(B33+C33&lt;&gt;0,100,0))</f>
        <v>21.466532795613013</v>
      </c>
      <c r="E33" s="64"/>
      <c r="F33" s="126">
        <v>67226.25</v>
      </c>
      <c r="G33" s="126">
        <v>65242.61</v>
      </c>
    </row>
    <row r="34" spans="1:7" s="16" customFormat="1" ht="12" x14ac:dyDescent="0.2">
      <c r="A34" s="64" t="s">
        <v>23</v>
      </c>
      <c r="B34" s="126">
        <v>77945.387793529997</v>
      </c>
      <c r="C34" s="126">
        <v>58148.316740950002</v>
      </c>
      <c r="D34" s="98">
        <f t="shared" si="0"/>
        <v>34.04581965936466</v>
      </c>
      <c r="E34" s="64"/>
      <c r="F34" s="126">
        <v>78154.45</v>
      </c>
      <c r="G34" s="126">
        <v>76601.850000000006</v>
      </c>
    </row>
    <row r="35" spans="1:7" s="16" customFormat="1" ht="12" x14ac:dyDescent="0.2">
      <c r="A35" s="64" t="s">
        <v>24</v>
      </c>
      <c r="B35" s="126">
        <v>64460.31834279</v>
      </c>
      <c r="C35" s="126">
        <v>38476.863142529997</v>
      </c>
      <c r="D35" s="98">
        <f t="shared" si="0"/>
        <v>67.53007672171556</v>
      </c>
      <c r="E35" s="64"/>
      <c r="F35" s="126">
        <v>64460.32</v>
      </c>
      <c r="G35" s="126">
        <v>62921.38</v>
      </c>
    </row>
    <row r="36" spans="1:7" s="16" customFormat="1" ht="12" x14ac:dyDescent="0.2">
      <c r="A36" s="64" t="s">
        <v>25</v>
      </c>
      <c r="B36" s="126">
        <v>60494.021292029996</v>
      </c>
      <c r="C36" s="126">
        <v>50781.184623579997</v>
      </c>
      <c r="D36" s="98">
        <f t="shared" si="0"/>
        <v>19.126841448160881</v>
      </c>
      <c r="E36" s="64"/>
      <c r="F36" s="126">
        <v>60767.68</v>
      </c>
      <c r="G36" s="126">
        <v>58839.09</v>
      </c>
    </row>
    <row r="37" spans="1:7" s="16" customFormat="1" ht="12" x14ac:dyDescent="0.2">
      <c r="A37" s="64" t="s">
        <v>79</v>
      </c>
      <c r="B37" s="126">
        <v>64346.754423999999</v>
      </c>
      <c r="C37" s="126">
        <v>54629.586349279998</v>
      </c>
      <c r="D37" s="98">
        <f t="shared" si="0"/>
        <v>17.787372601711215</v>
      </c>
      <c r="E37" s="64"/>
      <c r="F37" s="126">
        <v>64784.88</v>
      </c>
      <c r="G37" s="126">
        <v>61475.35</v>
      </c>
    </row>
    <row r="38" spans="1:7" s="16" customFormat="1" ht="12" x14ac:dyDescent="0.2">
      <c r="A38" s="64" t="s">
        <v>26</v>
      </c>
      <c r="B38" s="126">
        <v>84818.559138519995</v>
      </c>
      <c r="C38" s="126">
        <v>74610.639314560001</v>
      </c>
      <c r="D38" s="98">
        <f t="shared" si="0"/>
        <v>13.681587395228178</v>
      </c>
      <c r="E38" s="64"/>
      <c r="F38" s="126">
        <v>84932.160000000003</v>
      </c>
      <c r="G38" s="126">
        <v>82203.710000000006</v>
      </c>
    </row>
    <row r="39" spans="1:7" s="16" customFormat="1" ht="12" x14ac:dyDescent="0.2">
      <c r="A39" s="64" t="s">
        <v>27</v>
      </c>
      <c r="B39" s="126">
        <v>13960.98151612</v>
      </c>
      <c r="C39" s="126">
        <v>9912.3317236000003</v>
      </c>
      <c r="D39" s="98">
        <f t="shared" si="0"/>
        <v>40.844575276679663</v>
      </c>
      <c r="E39" s="64"/>
      <c r="F39" s="126">
        <v>14204.36</v>
      </c>
      <c r="G39" s="126">
        <v>13939.79</v>
      </c>
    </row>
    <row r="40" spans="1:7" s="16" customFormat="1" ht="12" x14ac:dyDescent="0.2">
      <c r="A40" s="64" t="s">
        <v>28</v>
      </c>
      <c r="B40" s="126">
        <v>83355.203397300007</v>
      </c>
      <c r="C40" s="126">
        <v>69714.665497659997</v>
      </c>
      <c r="D40" s="98">
        <f t="shared" si="0"/>
        <v>19.566238756604037</v>
      </c>
      <c r="E40" s="64"/>
      <c r="F40" s="126">
        <v>83638.09</v>
      </c>
      <c r="G40" s="126">
        <v>81589.39</v>
      </c>
    </row>
    <row r="41" spans="1:7" s="16" customFormat="1" ht="12" x14ac:dyDescent="0.2">
      <c r="A41" s="64" t="s">
        <v>29</v>
      </c>
      <c r="B41" s="72"/>
      <c r="C41" s="126">
        <v>5421.2982514900004</v>
      </c>
      <c r="D41" s="98">
        <f t="shared" si="0"/>
        <v>-100</v>
      </c>
      <c r="E41" s="64"/>
      <c r="F41" s="72"/>
      <c r="G41" s="72"/>
    </row>
    <row r="42" spans="1:7" s="16" customFormat="1" ht="12" x14ac:dyDescent="0.2">
      <c r="A42" s="64" t="s">
        <v>78</v>
      </c>
      <c r="B42" s="126">
        <v>1214.57734768</v>
      </c>
      <c r="C42" s="126">
        <v>857.90508030000001</v>
      </c>
      <c r="D42" s="98">
        <f t="shared" si="0"/>
        <v>41.574793712059098</v>
      </c>
      <c r="E42" s="64"/>
      <c r="F42" s="126">
        <v>1277.01</v>
      </c>
      <c r="G42" s="126">
        <v>1185.1099999999999</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19053.3135962581</v>
      </c>
      <c r="D48" s="72"/>
      <c r="E48" s="127">
        <v>16744.943719257499</v>
      </c>
      <c r="F48" s="72"/>
      <c r="G48" s="98">
        <f>IFERROR(((C48/E48)-1)*100,IF(C48+E48&lt;&gt;0,100,0))</f>
        <v>13.785474085206184</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2703</v>
      </c>
      <c r="D54" s="75"/>
      <c r="E54" s="128">
        <v>628719</v>
      </c>
      <c r="F54" s="128">
        <v>68912479.224999994</v>
      </c>
      <c r="G54" s="128">
        <v>9476608.6079999991</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6820</v>
      </c>
      <c r="C68" s="66">
        <v>5135</v>
      </c>
      <c r="D68" s="98">
        <f>IFERROR(((B68/C68)-1)*100,IF(B68+C68&lt;&gt;0,100,0))</f>
        <v>32.81402142161636</v>
      </c>
      <c r="E68" s="66">
        <v>262273</v>
      </c>
      <c r="F68" s="66">
        <v>272067</v>
      </c>
      <c r="G68" s="98">
        <f>IFERROR(((E68/F68)-1)*100,IF(E68+F68&lt;&gt;0,100,0))</f>
        <v>-3.5998485667133484</v>
      </c>
    </row>
    <row r="69" spans="1:7" s="16" customFormat="1" ht="12" x14ac:dyDescent="0.2">
      <c r="A69" s="79" t="s">
        <v>54</v>
      </c>
      <c r="B69" s="67">
        <v>179621714.09799999</v>
      </c>
      <c r="C69" s="66">
        <v>180809391.94</v>
      </c>
      <c r="D69" s="98">
        <f>IFERROR(((B69/C69)-1)*100,IF(B69+C69&lt;&gt;0,100,0))</f>
        <v>-0.65686733927744489</v>
      </c>
      <c r="E69" s="66">
        <v>7927076208.8610001</v>
      </c>
      <c r="F69" s="66">
        <v>8918476293.559</v>
      </c>
      <c r="G69" s="98">
        <f>IFERROR(((E69/F69)-1)*100,IF(E69+F69&lt;&gt;0,100,0))</f>
        <v>-11.116249593150762</v>
      </c>
    </row>
    <row r="70" spans="1:7" s="62" customFormat="1" ht="12" x14ac:dyDescent="0.2">
      <c r="A70" s="79" t="s">
        <v>55</v>
      </c>
      <c r="B70" s="67">
        <v>176198552.75994</v>
      </c>
      <c r="C70" s="66">
        <v>174054134.85310999</v>
      </c>
      <c r="D70" s="98">
        <f>IFERROR(((B70/C70)-1)*100,IF(B70+C70&lt;&gt;0,100,0))</f>
        <v>1.2320407720504578</v>
      </c>
      <c r="E70" s="66">
        <v>7801385642.9335899</v>
      </c>
      <c r="F70" s="66">
        <v>8590560567.7164993</v>
      </c>
      <c r="G70" s="98">
        <f>IFERROR(((E70/F70)-1)*100,IF(E70+F70&lt;&gt;0,100,0))</f>
        <v>-9.1865358326980946</v>
      </c>
    </row>
    <row r="71" spans="1:7" s="16" customFormat="1" ht="12" x14ac:dyDescent="0.2">
      <c r="A71" s="79" t="s">
        <v>94</v>
      </c>
      <c r="B71" s="98">
        <f>IFERROR(B69/B68/1000,)</f>
        <v>26.337494735777124</v>
      </c>
      <c r="C71" s="98">
        <f>IFERROR(C69/C68/1000,)</f>
        <v>35.211176619279456</v>
      </c>
      <c r="D71" s="98">
        <f>IFERROR(((B71/C71)-1)*100,IF(B71+C71&lt;&gt;0,100,0))</f>
        <v>-25.201321669675913</v>
      </c>
      <c r="E71" s="98">
        <f>IFERROR(E69/E68/1000,)</f>
        <v>30.224522573276701</v>
      </c>
      <c r="F71" s="98">
        <f>IFERROR(F69/F68/1000,)</f>
        <v>32.780441191173502</v>
      </c>
      <c r="G71" s="98">
        <f>IFERROR(((E71/F71)-1)*100,IF(E71+F71&lt;&gt;0,100,0))</f>
        <v>-7.7970842521332795</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3108</v>
      </c>
      <c r="C74" s="66">
        <v>2292</v>
      </c>
      <c r="D74" s="98">
        <f>IFERROR(((B74/C74)-1)*100,IF(B74+C74&lt;&gt;0,100,0))</f>
        <v>35.602094240837687</v>
      </c>
      <c r="E74" s="66">
        <v>118810</v>
      </c>
      <c r="F74" s="66">
        <v>117817</v>
      </c>
      <c r="G74" s="98">
        <f>IFERROR(((E74/F74)-1)*100,IF(E74+F74&lt;&gt;0,100,0))</f>
        <v>0.84283252841270695</v>
      </c>
    </row>
    <row r="75" spans="1:7" s="16" customFormat="1" ht="12" x14ac:dyDescent="0.2">
      <c r="A75" s="79" t="s">
        <v>54</v>
      </c>
      <c r="B75" s="67">
        <v>581127863.22599995</v>
      </c>
      <c r="C75" s="66">
        <v>361671928.074</v>
      </c>
      <c r="D75" s="98">
        <f>IFERROR(((B75/C75)-1)*100,IF(B75+C75&lt;&gt;0,100,0))</f>
        <v>60.678177684583275</v>
      </c>
      <c r="E75" s="66">
        <v>19242996059.605999</v>
      </c>
      <c r="F75" s="66">
        <v>17380979913.655998</v>
      </c>
      <c r="G75" s="98">
        <f>IFERROR(((E75/F75)-1)*100,IF(E75+F75&lt;&gt;0,100,0))</f>
        <v>10.712952636732753</v>
      </c>
    </row>
    <row r="76" spans="1:7" s="16" customFormat="1" ht="12" x14ac:dyDescent="0.2">
      <c r="A76" s="79" t="s">
        <v>55</v>
      </c>
      <c r="B76" s="67">
        <v>562701577.37837994</v>
      </c>
      <c r="C76" s="66">
        <v>334375578.75765997</v>
      </c>
      <c r="D76" s="98">
        <f>IFERROR(((B76/C76)-1)*100,IF(B76+C76&lt;&gt;0,100,0))</f>
        <v>68.284292611632424</v>
      </c>
      <c r="E76" s="66">
        <v>18603935268.170399</v>
      </c>
      <c r="F76" s="66">
        <v>16895003636.5732</v>
      </c>
      <c r="G76" s="98">
        <f>IFERROR(((E76/F76)-1)*100,IF(E76+F76&lt;&gt;0,100,0))</f>
        <v>10.115011919250572</v>
      </c>
    </row>
    <row r="77" spans="1:7" s="16" customFormat="1" ht="12" x14ac:dyDescent="0.2">
      <c r="A77" s="79" t="s">
        <v>94</v>
      </c>
      <c r="B77" s="98">
        <f>IFERROR(B75/B74/1000,)</f>
        <v>186.97807697104247</v>
      </c>
      <c r="C77" s="98">
        <f>IFERROR(C75/C74/1000,)</f>
        <v>157.79752533769633</v>
      </c>
      <c r="D77" s="98">
        <f>IFERROR(((B77/C77)-1)*100,IF(B77+C77&lt;&gt;0,100,0))</f>
        <v>18.492401304074946</v>
      </c>
      <c r="E77" s="98">
        <f>IFERROR(E75/E74/1000,)</f>
        <v>161.9644479387762</v>
      </c>
      <c r="F77" s="98">
        <f>IFERROR(F75/F74/1000,)</f>
        <v>147.5252290726805</v>
      </c>
      <c r="G77" s="98">
        <f>IFERROR(((E77/F77)-1)*100,IF(E77+F77&lt;&gt;0,100,0))</f>
        <v>9.7876268058407767</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156</v>
      </c>
      <c r="C80" s="66">
        <v>128</v>
      </c>
      <c r="D80" s="98">
        <f>IFERROR(((B80/C80)-1)*100,IF(B80+C80&lt;&gt;0,100,0))</f>
        <v>21.875</v>
      </c>
      <c r="E80" s="66">
        <v>6637</v>
      </c>
      <c r="F80" s="66">
        <v>9064</v>
      </c>
      <c r="G80" s="98">
        <f>IFERROR(((E80/F80)-1)*100,IF(E80+F80&lt;&gt;0,100,0))</f>
        <v>-26.776257722859665</v>
      </c>
    </row>
    <row r="81" spans="1:7" s="16" customFormat="1" ht="12" x14ac:dyDescent="0.2">
      <c r="A81" s="79" t="s">
        <v>54</v>
      </c>
      <c r="B81" s="67">
        <v>17515157.061000001</v>
      </c>
      <c r="C81" s="66">
        <v>6519505.4330000002</v>
      </c>
      <c r="D81" s="98">
        <f>IFERROR(((B81/C81)-1)*100,IF(B81+C81&lt;&gt;0,100,0))</f>
        <v>168.65775695719094</v>
      </c>
      <c r="E81" s="66">
        <v>575810363.60399997</v>
      </c>
      <c r="F81" s="66">
        <v>774738731.68900001</v>
      </c>
      <c r="G81" s="98">
        <f>IFERROR(((E81/F81)-1)*100,IF(E81+F81&lt;&gt;0,100,0))</f>
        <v>-25.676832711244259</v>
      </c>
    </row>
    <row r="82" spans="1:7" s="16" customFormat="1" ht="12" x14ac:dyDescent="0.2">
      <c r="A82" s="79" t="s">
        <v>55</v>
      </c>
      <c r="B82" s="67">
        <v>2967907.8085496798</v>
      </c>
      <c r="C82" s="66">
        <v>460912.87595007301</v>
      </c>
      <c r="D82" s="98">
        <f>IFERROR(((B82/C82)-1)*100,IF(B82+C82&lt;&gt;0,100,0))</f>
        <v>543.91948314135823</v>
      </c>
      <c r="E82" s="66">
        <v>190899571.69708201</v>
      </c>
      <c r="F82" s="66">
        <v>265145310.42916</v>
      </c>
      <c r="G82" s="98">
        <f>IFERROR(((E82/F82)-1)*100,IF(E82+F82&lt;&gt;0,100,0))</f>
        <v>-28.001905299363962</v>
      </c>
    </row>
    <row r="83" spans="1:7" s="32" customFormat="1" x14ac:dyDescent="0.2">
      <c r="A83" s="79" t="s">
        <v>94</v>
      </c>
      <c r="B83" s="98">
        <f>IFERROR(B81/B80/1000,)</f>
        <v>112.27664782692308</v>
      </c>
      <c r="C83" s="98">
        <f>IFERROR(C81/C80/1000,)</f>
        <v>50.933636195312502</v>
      </c>
      <c r="D83" s="98">
        <f>IFERROR(((B83/C83)-1)*100,IF(B83+C83&lt;&gt;0,100,0))</f>
        <v>120.43713391359256</v>
      </c>
      <c r="E83" s="98">
        <f>IFERROR(E81/E80/1000,)</f>
        <v>86.757625976194063</v>
      </c>
      <c r="F83" s="98">
        <f>IFERROR(F81/F80/1000,)</f>
        <v>85.474264308142097</v>
      </c>
      <c r="G83" s="98">
        <f>IFERROR(((E83/F83)-1)*100,IF(E83+F83&lt;&gt;0,100,0))</f>
        <v>1.501459741642619</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10084</v>
      </c>
      <c r="C86" s="64">
        <f>C68+C74+C80</f>
        <v>7555</v>
      </c>
      <c r="D86" s="98">
        <f>IFERROR(((B86/C86)-1)*100,IF(B86+C86&lt;&gt;0,100,0))</f>
        <v>33.474520185307746</v>
      </c>
      <c r="E86" s="64">
        <f>E68+E74+E80</f>
        <v>387720</v>
      </c>
      <c r="F86" s="64">
        <f>F68+F74+F80</f>
        <v>398948</v>
      </c>
      <c r="G86" s="98">
        <f>IFERROR(((E86/F86)-1)*100,IF(E86+F86&lt;&gt;0,100,0))</f>
        <v>-2.8144018769363455</v>
      </c>
    </row>
    <row r="87" spans="1:7" s="62" customFormat="1" ht="12" x14ac:dyDescent="0.2">
      <c r="A87" s="79" t="s">
        <v>54</v>
      </c>
      <c r="B87" s="64">
        <f t="shared" ref="B87:C87" si="1">B69+B75+B81</f>
        <v>778264734.38499987</v>
      </c>
      <c r="C87" s="64">
        <f t="shared" si="1"/>
        <v>549000825.44699991</v>
      </c>
      <c r="D87" s="98">
        <f>IFERROR(((B87/C87)-1)*100,IF(B87+C87&lt;&gt;0,100,0))</f>
        <v>41.760212063676192</v>
      </c>
      <c r="E87" s="64">
        <f t="shared" ref="E87:F87" si="2">E69+E75+E81</f>
        <v>27745882632.070999</v>
      </c>
      <c r="F87" s="64">
        <f t="shared" si="2"/>
        <v>27074194938.903996</v>
      </c>
      <c r="G87" s="98">
        <f>IFERROR(((E87/F87)-1)*100,IF(E87+F87&lt;&gt;0,100,0))</f>
        <v>2.4809147407069521</v>
      </c>
    </row>
    <row r="88" spans="1:7" s="62" customFormat="1" ht="12" x14ac:dyDescent="0.2">
      <c r="A88" s="79" t="s">
        <v>55</v>
      </c>
      <c r="B88" s="64">
        <f t="shared" ref="B88:C88" si="3">B70+B76+B82</f>
        <v>741868037.94686961</v>
      </c>
      <c r="C88" s="64">
        <f t="shared" si="3"/>
        <v>508890626.48672009</v>
      </c>
      <c r="D88" s="98">
        <f>IFERROR(((B88/C88)-1)*100,IF(B88+C88&lt;&gt;0,100,0))</f>
        <v>45.78143108443151</v>
      </c>
      <c r="E88" s="64">
        <f t="shared" ref="E88:F88" si="4">E70+E76+E82</f>
        <v>26596220482.801071</v>
      </c>
      <c r="F88" s="64">
        <f t="shared" si="4"/>
        <v>25750709514.718861</v>
      </c>
      <c r="G88" s="98">
        <f>IFERROR(((E88/F88)-1)*100,IF(E88+F88&lt;&gt;0,100,0))</f>
        <v>3.2834472681186666</v>
      </c>
    </row>
    <row r="89" spans="1:7" s="63" customFormat="1" x14ac:dyDescent="0.2">
      <c r="A89" s="79" t="s">
        <v>95</v>
      </c>
      <c r="B89" s="98">
        <f>IFERROR((B75/B87)*100,IF(B75+B87&lt;&gt;0,100,0))</f>
        <v>74.669689830571429</v>
      </c>
      <c r="C89" s="98">
        <f>IFERROR((C75/C87)*100,IF(C75+C87&lt;&gt;0,100,0))</f>
        <v>65.878212073638409</v>
      </c>
      <c r="D89" s="98">
        <f>IFERROR(((B89/C89)-1)*100,IF(B89+C89&lt;&gt;0,100,0))</f>
        <v>13.345046078521294</v>
      </c>
      <c r="E89" s="98">
        <f>IFERROR((E75/E87)*100,IF(E75+E87&lt;&gt;0,100,0))</f>
        <v>69.354420310865677</v>
      </c>
      <c r="F89" s="98">
        <f>IFERROR((F75/F87)*100,IF(F75+F87&lt;&gt;0,100,0))</f>
        <v>64.197587233445574</v>
      </c>
      <c r="G89" s="98">
        <f>IFERROR(((E89/F89)-1)*100,IF(E89+F89&lt;&gt;0,100,0))</f>
        <v>8.0327521635166654</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20577709.543000001</v>
      </c>
      <c r="C95" s="129">
        <v>17519702.015999999</v>
      </c>
      <c r="D95" s="65">
        <f>B95-C95</f>
        <v>3058007.5270000026</v>
      </c>
      <c r="E95" s="129">
        <v>874772740.74100006</v>
      </c>
      <c r="F95" s="129">
        <v>1085888487.4619999</v>
      </c>
      <c r="G95" s="80">
        <f>E95-F95</f>
        <v>-211115746.72099984</v>
      </c>
    </row>
    <row r="96" spans="1:7" s="16" customFormat="1" ht="13.5" x14ac:dyDescent="0.2">
      <c r="A96" s="79" t="s">
        <v>88</v>
      </c>
      <c r="B96" s="66">
        <v>24913192.239</v>
      </c>
      <c r="C96" s="129">
        <v>19643581.223999999</v>
      </c>
      <c r="D96" s="65">
        <f>B96-C96</f>
        <v>5269611.0150000006</v>
      </c>
      <c r="E96" s="129">
        <v>979463673.53799999</v>
      </c>
      <c r="F96" s="129">
        <v>1160668505.332</v>
      </c>
      <c r="G96" s="80">
        <f>E96-F96</f>
        <v>-181204831.79400003</v>
      </c>
    </row>
    <row r="97" spans="1:7" s="28" customFormat="1" ht="12" x14ac:dyDescent="0.2">
      <c r="A97" s="81" t="s">
        <v>16</v>
      </c>
      <c r="B97" s="65">
        <f>B95-B96</f>
        <v>-4335482.6959999986</v>
      </c>
      <c r="C97" s="65">
        <f>C95-C96</f>
        <v>-2123879.2080000006</v>
      </c>
      <c r="D97" s="82"/>
      <c r="E97" s="65">
        <f>E95-E96</f>
        <v>-104690932.79699993</v>
      </c>
      <c r="F97" s="82">
        <f>F95-F96</f>
        <v>-74780017.870000124</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799.56317396869997</v>
      </c>
      <c r="C104" s="131">
        <v>709.30338269734102</v>
      </c>
      <c r="D104" s="98">
        <f>IFERROR(((B104/C104)-1)*100,IF(B104+C104&lt;&gt;0,100,0))</f>
        <v>12.725131935522249</v>
      </c>
      <c r="E104" s="84"/>
      <c r="F104" s="130">
        <v>800.55090936496902</v>
      </c>
      <c r="G104" s="130">
        <v>790.98587981755099</v>
      </c>
    </row>
    <row r="105" spans="1:7" s="16" customFormat="1" ht="12" x14ac:dyDescent="0.2">
      <c r="A105" s="79" t="s">
        <v>50</v>
      </c>
      <c r="B105" s="130">
        <v>789.34502142802</v>
      </c>
      <c r="C105" s="131">
        <v>700.73008394861699</v>
      </c>
      <c r="D105" s="98">
        <f>IFERROR(((B105/C105)-1)*100,IF(B105+C105&lt;&gt;0,100,0))</f>
        <v>12.646087203800004</v>
      </c>
      <c r="E105" s="84"/>
      <c r="F105" s="130">
        <v>790.35827998930995</v>
      </c>
      <c r="G105" s="130">
        <v>780.945048289282</v>
      </c>
    </row>
    <row r="106" spans="1:7" s="16" customFormat="1" ht="12" x14ac:dyDescent="0.2">
      <c r="A106" s="79" t="s">
        <v>51</v>
      </c>
      <c r="B106" s="130">
        <v>844.314009791324</v>
      </c>
      <c r="C106" s="131">
        <v>744.48840474219901</v>
      </c>
      <c r="D106" s="98">
        <f>IFERROR(((B106/C106)-1)*100,IF(B106+C106&lt;&gt;0,100,0))</f>
        <v>13.408617839211679</v>
      </c>
      <c r="E106" s="84"/>
      <c r="F106" s="130">
        <v>845.02054889898602</v>
      </c>
      <c r="G106" s="130">
        <v>834.65943100310699</v>
      </c>
    </row>
    <row r="107" spans="1:7" s="28" customFormat="1" ht="12" x14ac:dyDescent="0.2">
      <c r="A107" s="81" t="s">
        <v>52</v>
      </c>
      <c r="B107" s="85"/>
      <c r="C107" s="84"/>
      <c r="D107" s="86"/>
      <c r="E107" s="84"/>
      <c r="F107" s="71"/>
      <c r="G107" s="71"/>
    </row>
    <row r="108" spans="1:7" s="16" customFormat="1" ht="12" x14ac:dyDescent="0.2">
      <c r="A108" s="79" t="s">
        <v>56</v>
      </c>
      <c r="B108" s="130">
        <v>605.89342306712899</v>
      </c>
      <c r="C108" s="131">
        <v>583.20509061714802</v>
      </c>
      <c r="D108" s="98">
        <f>IFERROR(((B108/C108)-1)*100,IF(B108+C108&lt;&gt;0,100,0))</f>
        <v>3.8902836780749128</v>
      </c>
      <c r="E108" s="84"/>
      <c r="F108" s="130">
        <v>606.07524371692102</v>
      </c>
      <c r="G108" s="130">
        <v>604.92854413698205</v>
      </c>
    </row>
    <row r="109" spans="1:7" s="16" customFormat="1" ht="12" x14ac:dyDescent="0.2">
      <c r="A109" s="79" t="s">
        <v>57</v>
      </c>
      <c r="B109" s="130">
        <v>794.03071156872704</v>
      </c>
      <c r="C109" s="131">
        <v>756.33267462843298</v>
      </c>
      <c r="D109" s="98">
        <f>IFERROR(((B109/C109)-1)*100,IF(B109+C109&lt;&gt;0,100,0))</f>
        <v>4.9843194939071189</v>
      </c>
      <c r="E109" s="84"/>
      <c r="F109" s="130">
        <v>795.28456690917994</v>
      </c>
      <c r="G109" s="130">
        <v>789.73970956902895</v>
      </c>
    </row>
    <row r="110" spans="1:7" s="16" customFormat="1" ht="12" x14ac:dyDescent="0.2">
      <c r="A110" s="79" t="s">
        <v>59</v>
      </c>
      <c r="B110" s="130">
        <v>902.13590279549601</v>
      </c>
      <c r="C110" s="131">
        <v>808.08122018887298</v>
      </c>
      <c r="D110" s="98">
        <f>IFERROR(((B110/C110)-1)*100,IF(B110+C110&lt;&gt;0,100,0))</f>
        <v>11.639261036735849</v>
      </c>
      <c r="E110" s="84"/>
      <c r="F110" s="130">
        <v>903.31385275004197</v>
      </c>
      <c r="G110" s="130">
        <v>891.97607520887402</v>
      </c>
    </row>
    <row r="111" spans="1:7" s="16" customFormat="1" ht="12" x14ac:dyDescent="0.2">
      <c r="A111" s="79" t="s">
        <v>58</v>
      </c>
      <c r="B111" s="130">
        <v>854.75395775076504</v>
      </c>
      <c r="C111" s="131">
        <v>718.98951808460799</v>
      </c>
      <c r="D111" s="98">
        <f>IFERROR(((B111/C111)-1)*100,IF(B111+C111&lt;&gt;0,100,0))</f>
        <v>18.882673008618301</v>
      </c>
      <c r="E111" s="84"/>
      <c r="F111" s="130">
        <v>855.72700972703797</v>
      </c>
      <c r="G111" s="130">
        <v>843.10104016128605</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4</v>
      </c>
      <c r="C119" s="66">
        <v>0</v>
      </c>
      <c r="D119" s="98">
        <f>IFERROR(((B119/C119)-1)*100,IF(B119+C119&lt;&gt;0,100,0))</f>
        <v>100</v>
      </c>
      <c r="E119" s="66">
        <v>20</v>
      </c>
      <c r="F119" s="66">
        <v>13</v>
      </c>
      <c r="G119" s="98">
        <f>IFERROR(((E119/F119)-1)*100,IF(E119+F119&lt;&gt;0,100,0))</f>
        <v>53.846153846153854</v>
      </c>
    </row>
    <row r="120" spans="1:7" s="16" customFormat="1" ht="12" x14ac:dyDescent="0.2">
      <c r="A120" s="79" t="s">
        <v>72</v>
      </c>
      <c r="B120" s="67">
        <v>855</v>
      </c>
      <c r="C120" s="66">
        <v>100</v>
      </c>
      <c r="D120" s="98">
        <f>IFERROR(((B120/C120)-1)*100,IF(B120+C120&lt;&gt;0,100,0))</f>
        <v>755.00000000000011</v>
      </c>
      <c r="E120" s="66">
        <v>9099</v>
      </c>
      <c r="F120" s="66">
        <v>11804</v>
      </c>
      <c r="G120" s="98">
        <f>IFERROR(((E120/F120)-1)*100,IF(E120+F120&lt;&gt;0,100,0))</f>
        <v>-22.915960691291094</v>
      </c>
    </row>
    <row r="121" spans="1:7" s="16" customFormat="1" ht="12" x14ac:dyDescent="0.2">
      <c r="A121" s="79" t="s">
        <v>74</v>
      </c>
      <c r="B121" s="67">
        <v>25</v>
      </c>
      <c r="C121" s="66">
        <v>1</v>
      </c>
      <c r="D121" s="98">
        <f>IFERROR(((B121/C121)-1)*100,IF(B121+C121&lt;&gt;0,100,0))</f>
        <v>2400</v>
      </c>
      <c r="E121" s="66">
        <v>338</v>
      </c>
      <c r="F121" s="66">
        <v>334</v>
      </c>
      <c r="G121" s="98">
        <f>IFERROR(((E121/F121)-1)*100,IF(E121+F121&lt;&gt;0,100,0))</f>
        <v>1.1976047904191711</v>
      </c>
    </row>
    <row r="122" spans="1:7" s="28" customFormat="1" ht="12" x14ac:dyDescent="0.2">
      <c r="A122" s="81" t="s">
        <v>34</v>
      </c>
      <c r="B122" s="82">
        <f>SUM(B119:B121)</f>
        <v>884</v>
      </c>
      <c r="C122" s="82">
        <f>SUM(C119:C121)</f>
        <v>101</v>
      </c>
      <c r="D122" s="98">
        <f>IFERROR(((B122/C122)-1)*100,IF(B122+C122&lt;&gt;0,100,0))</f>
        <v>775.24752475247533</v>
      </c>
      <c r="E122" s="82">
        <f>SUM(E119:E121)</f>
        <v>9457</v>
      </c>
      <c r="F122" s="82">
        <f>SUM(F119:F121)</f>
        <v>12151</v>
      </c>
      <c r="G122" s="98">
        <f>IFERROR(((E122/F122)-1)*100,IF(E122+F122&lt;&gt;0,100,0))</f>
        <v>-22.171014731297834</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65</v>
      </c>
      <c r="C125" s="66">
        <v>180</v>
      </c>
      <c r="D125" s="98">
        <f>IFERROR(((B125/C125)-1)*100,IF(B125+C125&lt;&gt;0,100,0))</f>
        <v>-63.888888888888886</v>
      </c>
      <c r="E125" s="66">
        <v>939</v>
      </c>
      <c r="F125" s="66">
        <v>1452</v>
      </c>
      <c r="G125" s="98">
        <f>IFERROR(((E125/F125)-1)*100,IF(E125+F125&lt;&gt;0,100,0))</f>
        <v>-35.330578512396691</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65</v>
      </c>
      <c r="C127" s="82">
        <f>SUM(C125:C126)</f>
        <v>180</v>
      </c>
      <c r="D127" s="98">
        <f>IFERROR(((B127/C127)-1)*100,IF(B127+C127&lt;&gt;0,100,0))</f>
        <v>-63.888888888888886</v>
      </c>
      <c r="E127" s="82">
        <f>SUM(E125:E126)</f>
        <v>939</v>
      </c>
      <c r="F127" s="82">
        <f>SUM(F125:F126)</f>
        <v>1452</v>
      </c>
      <c r="G127" s="98">
        <f>IFERROR(((E127/F127)-1)*100,IF(E127+F127&lt;&gt;0,100,0))</f>
        <v>-35.330578512396691</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800</v>
      </c>
      <c r="C130" s="66">
        <v>0</v>
      </c>
      <c r="D130" s="98">
        <f>IFERROR(((B130/C130)-1)*100,IF(B130+C130&lt;&gt;0,100,0))</f>
        <v>100</v>
      </c>
      <c r="E130" s="66">
        <v>211740</v>
      </c>
      <c r="F130" s="66">
        <v>110085</v>
      </c>
      <c r="G130" s="98">
        <f>IFERROR(((E130/F130)-1)*100,IF(E130+F130&lt;&gt;0,100,0))</f>
        <v>92.34228096470909</v>
      </c>
    </row>
    <row r="131" spans="1:7" s="16" customFormat="1" ht="12" x14ac:dyDescent="0.2">
      <c r="A131" s="79" t="s">
        <v>72</v>
      </c>
      <c r="B131" s="67">
        <v>1483743</v>
      </c>
      <c r="C131" s="66">
        <v>13399</v>
      </c>
      <c r="D131" s="98">
        <f>IFERROR(((B131/C131)-1)*100,IF(B131+C131&lt;&gt;0,100,0))</f>
        <v>10973.535338458094</v>
      </c>
      <c r="E131" s="66">
        <v>10161859</v>
      </c>
      <c r="F131" s="66">
        <v>9393075</v>
      </c>
      <c r="G131" s="98">
        <f>IFERROR(((E131/F131)-1)*100,IF(E131+F131&lt;&gt;0,100,0))</f>
        <v>8.1845827910455249</v>
      </c>
    </row>
    <row r="132" spans="1:7" s="16" customFormat="1" ht="12" x14ac:dyDescent="0.2">
      <c r="A132" s="79" t="s">
        <v>74</v>
      </c>
      <c r="B132" s="67">
        <v>3127</v>
      </c>
      <c r="C132" s="66">
        <v>1</v>
      </c>
      <c r="D132" s="98">
        <f>IFERROR(((B132/C132)-1)*100,IF(B132+C132&lt;&gt;0,100,0))</f>
        <v>312600</v>
      </c>
      <c r="E132" s="66">
        <v>16492</v>
      </c>
      <c r="F132" s="66">
        <v>18992</v>
      </c>
      <c r="G132" s="98">
        <f>IFERROR(((E132/F132)-1)*100,IF(E132+F132&lt;&gt;0,100,0))</f>
        <v>-13.163437236731257</v>
      </c>
    </row>
    <row r="133" spans="1:7" s="16" customFormat="1" ht="12" x14ac:dyDescent="0.2">
      <c r="A133" s="81" t="s">
        <v>34</v>
      </c>
      <c r="B133" s="82">
        <f>SUM(B130:B132)</f>
        <v>1487670</v>
      </c>
      <c r="C133" s="82">
        <f>SUM(C130:C132)</f>
        <v>13400</v>
      </c>
      <c r="D133" s="98">
        <f>IFERROR(((B133/C133)-1)*100,IF(B133+C133&lt;&gt;0,100,0))</f>
        <v>11002.014925373134</v>
      </c>
      <c r="E133" s="82">
        <f>SUM(E130:E132)</f>
        <v>10390091</v>
      </c>
      <c r="F133" s="82">
        <f>SUM(F130:F132)</f>
        <v>9522152</v>
      </c>
      <c r="G133" s="98">
        <f>IFERROR(((E133/F133)-1)*100,IF(E133+F133&lt;&gt;0,100,0))</f>
        <v>9.114945865178381</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56920</v>
      </c>
      <c r="C136" s="66">
        <v>48600</v>
      </c>
      <c r="D136" s="98">
        <f>IFERROR(((B136/C136)-1)*100,)</f>
        <v>17.119341563786005</v>
      </c>
      <c r="E136" s="66">
        <v>483355</v>
      </c>
      <c r="F136" s="66">
        <v>625701</v>
      </c>
      <c r="G136" s="98">
        <f>IFERROR(((E136/F136)-1)*100,)</f>
        <v>-22.749843775221713</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56920</v>
      </c>
      <c r="C138" s="82">
        <f>SUM(C136:C137)</f>
        <v>48600</v>
      </c>
      <c r="D138" s="98">
        <f>IFERROR(((B138/C138)-1)*100,)</f>
        <v>17.119341563786005</v>
      </c>
      <c r="E138" s="82">
        <f>SUM(E136:E137)</f>
        <v>483355</v>
      </c>
      <c r="F138" s="82">
        <f>SUM(F136:F137)</f>
        <v>625701</v>
      </c>
      <c r="G138" s="98">
        <f>IFERROR(((E138/F138)-1)*100,)</f>
        <v>-22.749843775221713</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18998</v>
      </c>
      <c r="C141" s="66">
        <v>0</v>
      </c>
      <c r="D141" s="98">
        <f>IFERROR(((B141/C141)-1)*100,IF(B141+C141&lt;&gt;0,100,0))</f>
        <v>100</v>
      </c>
      <c r="E141" s="66">
        <v>5081315.8650000002</v>
      </c>
      <c r="F141" s="66">
        <v>2654433.5237500002</v>
      </c>
      <c r="G141" s="98">
        <f>IFERROR(((E141/F141)-1)*100,IF(E141+F141&lt;&gt;0,100,0))</f>
        <v>91.427504947325559</v>
      </c>
    </row>
    <row r="142" spans="1:7" s="32" customFormat="1" x14ac:dyDescent="0.2">
      <c r="A142" s="79" t="s">
        <v>72</v>
      </c>
      <c r="B142" s="67">
        <v>137612889.79703999</v>
      </c>
      <c r="C142" s="66">
        <v>1355500.6751600001</v>
      </c>
      <c r="D142" s="98">
        <f>IFERROR(((B142/C142)-1)*100,IF(B142+C142&lt;&gt;0,100,0))</f>
        <v>10052.181575327986</v>
      </c>
      <c r="E142" s="66">
        <v>953209882.67673004</v>
      </c>
      <c r="F142" s="66">
        <v>869705844.85756004</v>
      </c>
      <c r="G142" s="98">
        <f>IFERROR(((E142/F142)-1)*100,IF(E142+F142&lt;&gt;0,100,0))</f>
        <v>9.6014115936919211</v>
      </c>
    </row>
    <row r="143" spans="1:7" s="32" customFormat="1" x14ac:dyDescent="0.2">
      <c r="A143" s="79" t="s">
        <v>74</v>
      </c>
      <c r="B143" s="67">
        <v>19819251.41</v>
      </c>
      <c r="C143" s="66">
        <v>7035.14</v>
      </c>
      <c r="D143" s="98">
        <f>IFERROR(((B143/C143)-1)*100,IF(B143+C143&lt;&gt;0,100,0))</f>
        <v>281617.9389464886</v>
      </c>
      <c r="E143" s="66">
        <v>95682954.099999994</v>
      </c>
      <c r="F143" s="66">
        <v>92683564.519999996</v>
      </c>
      <c r="G143" s="98">
        <f>IFERROR(((E143/F143)-1)*100,IF(E143+F143&lt;&gt;0,100,0))</f>
        <v>3.2361612282971297</v>
      </c>
    </row>
    <row r="144" spans="1:7" s="16" customFormat="1" ht="12" x14ac:dyDescent="0.2">
      <c r="A144" s="81" t="s">
        <v>34</v>
      </c>
      <c r="B144" s="82">
        <f>SUM(B141:B143)</f>
        <v>157451139.20703998</v>
      </c>
      <c r="C144" s="82">
        <f>SUM(C141:C143)</f>
        <v>1362535.81516</v>
      </c>
      <c r="D144" s="98">
        <f>IFERROR(((B144/C144)-1)*100,IF(B144+C144&lt;&gt;0,100,0))</f>
        <v>11455.743155900147</v>
      </c>
      <c r="E144" s="82">
        <f>SUM(E141:E143)</f>
        <v>1053974152.6417301</v>
      </c>
      <c r="F144" s="82">
        <f>SUM(F141:F143)</f>
        <v>965043842.90130997</v>
      </c>
      <c r="G144" s="98">
        <f>IFERROR(((E144/F144)-1)*100,IF(E144+F144&lt;&gt;0,100,0))</f>
        <v>9.2151574661167643</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56599.67</v>
      </c>
      <c r="C147" s="66">
        <v>109325.7</v>
      </c>
      <c r="D147" s="98">
        <f>IFERROR(((B147/C147)-1)*100,IF(B147+C147&lt;&gt;0,100,0))</f>
        <v>-48.228394604379389</v>
      </c>
      <c r="E147" s="66">
        <v>828749.88832999999</v>
      </c>
      <c r="F147" s="66">
        <v>1177392.3769499999</v>
      </c>
      <c r="G147" s="98">
        <f>IFERROR(((E147/F147)-1)*100,IF(E147+F147&lt;&gt;0,100,0))</f>
        <v>-29.611410388365854</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56599.67</v>
      </c>
      <c r="C149" s="82">
        <f>SUM(C147:C148)</f>
        <v>109325.7</v>
      </c>
      <c r="D149" s="98">
        <f>IFERROR(((B149/C149)-1)*100,IF(B149+C149&lt;&gt;0,100,0))</f>
        <v>-48.228394604379389</v>
      </c>
      <c r="E149" s="82">
        <f>SUM(E147:E148)</f>
        <v>828749.88832999999</v>
      </c>
      <c r="F149" s="82">
        <f>SUM(F147:F148)</f>
        <v>1177392.3769499999</v>
      </c>
      <c r="G149" s="98">
        <f>IFERROR(((E149/F149)-1)*100,IF(E149+F149&lt;&gt;0,100,0))</f>
        <v>-29.611410388365854</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50140</v>
      </c>
      <c r="C152" s="66">
        <v>60010</v>
      </c>
      <c r="D152" s="98">
        <f>IFERROR(((B152/C152)-1)*100,IF(B152+C152&lt;&gt;0,100,0))</f>
        <v>-16.447258790201637</v>
      </c>
      <c r="E152" s="78"/>
      <c r="F152" s="78"/>
      <c r="G152" s="65"/>
    </row>
    <row r="153" spans="1:7" s="16" customFormat="1" ht="12" x14ac:dyDescent="0.2">
      <c r="A153" s="79" t="s">
        <v>72</v>
      </c>
      <c r="B153" s="67">
        <v>1449741</v>
      </c>
      <c r="C153" s="66">
        <v>964464</v>
      </c>
      <c r="D153" s="98">
        <f>IFERROR(((B153/C153)-1)*100,IF(B153+C153&lt;&gt;0,100,0))</f>
        <v>50.315719404767819</v>
      </c>
      <c r="E153" s="78"/>
      <c r="F153" s="78"/>
      <c r="G153" s="65"/>
    </row>
    <row r="154" spans="1:7" s="16" customFormat="1" ht="12" x14ac:dyDescent="0.2">
      <c r="A154" s="79" t="s">
        <v>74</v>
      </c>
      <c r="B154" s="67">
        <v>1756</v>
      </c>
      <c r="C154" s="66">
        <v>2435</v>
      </c>
      <c r="D154" s="98">
        <f>IFERROR(((B154/C154)-1)*100,IF(B154+C154&lt;&gt;0,100,0))</f>
        <v>-27.885010266940448</v>
      </c>
      <c r="E154" s="78"/>
      <c r="F154" s="78"/>
      <c r="G154" s="65"/>
    </row>
    <row r="155" spans="1:7" s="28" customFormat="1" ht="12" x14ac:dyDescent="0.2">
      <c r="A155" s="81" t="s">
        <v>34</v>
      </c>
      <c r="B155" s="82">
        <f>SUM(B152:B154)</f>
        <v>1501637</v>
      </c>
      <c r="C155" s="82">
        <f>SUM(C152:C154)</f>
        <v>1026909</v>
      </c>
      <c r="D155" s="98">
        <f>IFERROR(((B155/C155)-1)*100,IF(B155+C155&lt;&gt;0,100,0))</f>
        <v>46.228828455101677</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162915</v>
      </c>
      <c r="C158" s="66">
        <v>226052</v>
      </c>
      <c r="D158" s="98">
        <f>IFERROR(((B158/C158)-1)*100,IF(B158+C158&lt;&gt;0,100,0))</f>
        <v>-27.930299223187582</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162915</v>
      </c>
      <c r="C160" s="82">
        <f>SUM(C158:C159)</f>
        <v>226052</v>
      </c>
      <c r="D160" s="98">
        <f>IFERROR(((B160/C160)-1)*100,IF(B160+C160&lt;&gt;0,100,0))</f>
        <v>-27.930299223187582</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6824</v>
      </c>
      <c r="C168" s="113">
        <v>7298</v>
      </c>
      <c r="D168" s="111">
        <f>IFERROR(((B168/C168)-1)*100,IF(B168+C168&lt;&gt;0,100,0))</f>
        <v>-6.4949301178405028</v>
      </c>
      <c r="E168" s="113">
        <v>354413</v>
      </c>
      <c r="F168" s="113">
        <v>372412</v>
      </c>
      <c r="G168" s="111">
        <f>IFERROR(((E168/F168)-1)*100,IF(E168+F168&lt;&gt;0,100,0))</f>
        <v>-4.8330880852389235</v>
      </c>
    </row>
    <row r="169" spans="1:7" x14ac:dyDescent="0.2">
      <c r="A169" s="101" t="s">
        <v>32</v>
      </c>
      <c r="B169" s="112">
        <v>51802</v>
      </c>
      <c r="C169" s="113">
        <v>41858</v>
      </c>
      <c r="D169" s="111">
        <f t="shared" ref="D169:D171" si="5">IFERROR(((B169/C169)-1)*100,IF(B169+C169&lt;&gt;0,100,0))</f>
        <v>23.756510105595098</v>
      </c>
      <c r="E169" s="113">
        <v>2537408</v>
      </c>
      <c r="F169" s="113">
        <v>2446625</v>
      </c>
      <c r="G169" s="111">
        <f>IFERROR(((E169/F169)-1)*100,IF(E169+F169&lt;&gt;0,100,0))</f>
        <v>3.7105400296326474</v>
      </c>
    </row>
    <row r="170" spans="1:7" x14ac:dyDescent="0.2">
      <c r="A170" s="101" t="s">
        <v>92</v>
      </c>
      <c r="B170" s="112">
        <v>16917287</v>
      </c>
      <c r="C170" s="113">
        <v>13174257</v>
      </c>
      <c r="D170" s="111">
        <f t="shared" si="5"/>
        <v>28.41169714542535</v>
      </c>
      <c r="E170" s="113">
        <v>835362432</v>
      </c>
      <c r="F170" s="113">
        <v>668499893</v>
      </c>
      <c r="G170" s="111">
        <f>IFERROR(((E170/F170)-1)*100,IF(E170+F170&lt;&gt;0,100,0))</f>
        <v>24.960742813462211</v>
      </c>
    </row>
    <row r="171" spans="1:7" x14ac:dyDescent="0.2">
      <c r="A171" s="101" t="s">
        <v>93</v>
      </c>
      <c r="B171" s="112">
        <v>140121</v>
      </c>
      <c r="C171" s="113">
        <v>152876</v>
      </c>
      <c r="D171" s="111">
        <f t="shared" si="5"/>
        <v>-8.3433632486459626</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314</v>
      </c>
      <c r="C174" s="113">
        <v>358</v>
      </c>
      <c r="D174" s="111">
        <f t="shared" ref="D174:D177" si="6">IFERROR(((B174/C174)-1)*100,IF(B174+C174&lt;&gt;0,100,0))</f>
        <v>-12.290502793296088</v>
      </c>
      <c r="E174" s="113">
        <v>17011</v>
      </c>
      <c r="F174" s="113">
        <v>16967</v>
      </c>
      <c r="G174" s="111">
        <f t="shared" ref="G174" si="7">IFERROR(((E174/F174)-1)*100,IF(E174+F174&lt;&gt;0,100,0))</f>
        <v>0.2593269287440414</v>
      </c>
    </row>
    <row r="175" spans="1:7" x14ac:dyDescent="0.2">
      <c r="A175" s="101" t="s">
        <v>32</v>
      </c>
      <c r="B175" s="112">
        <v>3293</v>
      </c>
      <c r="C175" s="113">
        <v>4771</v>
      </c>
      <c r="D175" s="111">
        <f t="shared" si="6"/>
        <v>-30.978830433871309</v>
      </c>
      <c r="E175" s="113">
        <v>213744</v>
      </c>
      <c r="F175" s="113">
        <v>219904</v>
      </c>
      <c r="G175" s="111">
        <f t="shared" ref="G175" si="8">IFERROR(((E175/F175)-1)*100,IF(E175+F175&lt;&gt;0,100,0))</f>
        <v>-2.8012223515715973</v>
      </c>
    </row>
    <row r="176" spans="1:7" x14ac:dyDescent="0.2">
      <c r="A176" s="101" t="s">
        <v>92</v>
      </c>
      <c r="B176" s="112">
        <v>30358</v>
      </c>
      <c r="C176" s="113">
        <v>60649</v>
      </c>
      <c r="D176" s="111">
        <f t="shared" si="6"/>
        <v>-49.944764134610629</v>
      </c>
      <c r="E176" s="113">
        <v>3954992</v>
      </c>
      <c r="F176" s="113">
        <v>2091284</v>
      </c>
      <c r="G176" s="111">
        <f t="shared" ref="G176" si="9">IFERROR(((E176/F176)-1)*100,IF(E176+F176&lt;&gt;0,100,0))</f>
        <v>89.117881645917052</v>
      </c>
    </row>
    <row r="177" spans="1:7" x14ac:dyDescent="0.2">
      <c r="A177" s="101" t="s">
        <v>93</v>
      </c>
      <c r="B177" s="112">
        <v>49358</v>
      </c>
      <c r="C177" s="113">
        <v>57412</v>
      </c>
      <c r="D177" s="111">
        <f t="shared" si="6"/>
        <v>-14.028426113007731</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2021-10-18T06:36:47Z</dcterms:modified>
</cp:coreProperties>
</file>