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G149" i="1" s="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D77" i="1" l="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<sst xmlns="http://schemas.openxmlformats.org/spreadsheetml/2006/main" count="265" uniqueCount="100">
  <si>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</si>
  <si>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</si>
  <si>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</si>
  <si>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</si>
  <si>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</si>
  <si>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</si>
  <si>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</si>
  <si>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</si>
  <si>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</si>
  <si>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</si>
  <si>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</si>
  <si>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</si>
  <si>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</si>
  <si>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</si>
  <si>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</si>
  <si>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</si>
  <si>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</si>
  <si>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</si>
  <si>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</si>
  <si>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</si>
  <si>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</si>
  <si>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</si>
  <si>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</si>
  <si>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</si>
  <si>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</si>
  <si>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</si>
  <si>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</si>
  <si>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</si>
  <si>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</si>
  <si>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</si>
  <si>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</si>
  <si>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</si>
  <si>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</si>
  <si>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</si>
  <si>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</si>
  <si>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</si>
  <si>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</si>
  <si>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</si>
  <si>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</si>
  <si>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</si>
  <si>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</si>
  <si>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</si>
  <si>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</si>
  <si>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</si>
  <si>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</si>
  <si>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</si>
  <si>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</si>
  <si>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</si>
  <si>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</si>
  <si>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</si>
  <si>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</si>
  <si>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</si>
  <si>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</si>
  <si>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</si>
  <si>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</si>
  <si>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</si>
  <si>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</si>
  <si>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</si>
  <si>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</si>
  <si>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</si>
  <si>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</si>
  <si>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</si>
  <si>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</si>
  <si>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</si>
  <si>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</si>
  <si>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</si>
  <si>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</si>
  <si>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</si>
  <si>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</si>
  <si>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</si>
  <si>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</si>
  <si>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</si>
  <si>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</si>
  <si>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</si>
  <si>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</si>
  <si>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</si>
  <si>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</si>
  <si>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</si>
  <si>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</si>
  <si>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</si>
  <si>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</si>
  <si>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</si>
  <si>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</si>
  <si>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</si>
  <si>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</si>
  <si>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</si>
  <si>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</si>
  <si>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</si>
  <si>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</si>
  <si>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</si>
  <si>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</si>
  <si>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</si>
  <si>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</si>
  <si>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</si>
  <si>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</si>
  <si>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</si>
  <si>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</si>
  <si>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29 October 2021</t>
  </si>
  <si>
    <t>29.10.2021</t>
  </si>
  <si>
    <t>23.10.2020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</si>
</sst>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1365820</v>
      </c>
      <c r="C11" s="67">
        <v>1587270</v>
      </c>
      <c r="D11" s="98">
        <f>IFERROR(((B11/C11)-1)*100,IF(B11+C11&lt;&gt;0,100,0))</f>
        <v>-13.951627637389985</v>
      </c>
      <c r="E11" s="67">
        <v>69457224</v>
      </c>
      <c r="F11" s="67">
        <v>77187509</v>
      </c>
      <c r="G11" s="98">
        <f>IFERROR(((E11/F11)-1)*100,IF(E11+F11&lt;&gt;0,100,0))</f>
        <v>-10.014942961820417</v>
      </c>
    </row>
    <row r="12" spans="1:7" s="16" customFormat="1" ht="12" x14ac:dyDescent="0.2">
      <c r="A12" s="64" t="s">
        <v>9</v>
      </c>
      <c r="B12" s="67">
        <v>2111296.54</v>
      </c>
      <c r="C12" s="67">
        <v>1887643.2520000001</v>
      </c>
      <c r="D12" s="98">
        <f>IFERROR(((B12/C12)-1)*100,IF(B12+C12&lt;&gt;0,100,0))</f>
        <v>11.84828159468343</v>
      </c>
      <c r="E12" s="67">
        <v>106927122.719</v>
      </c>
      <c r="F12" s="67">
        <v>94312859.687000006</v>
      </c>
      <c r="G12" s="98">
        <f>IFERROR(((E12/F12)-1)*100,IF(E12+F12&lt;&gt;0,100,0))</f>
        <v>13.374913107145158</v>
      </c>
    </row>
    <row r="13" spans="1:7" s="16" customFormat="1" ht="12" x14ac:dyDescent="0.2">
      <c r="A13" s="64" t="s">
        <v>10</v>
      </c>
      <c r="B13" s="67">
        <v>102436854.038877</v>
      </c>
      <c r="C13" s="67">
        <v>101825417.648121</v>
      </c>
      <c r="D13" s="98">
        <f>IFERROR(((B13/C13)-1)*100,IF(B13+C13&lt;&gt;0,100,0))</f>
        <v>0.60047521029469308</v>
      </c>
      <c r="E13" s="67">
        <v>5008613861.6152802</v>
      </c>
      <c r="F13" s="67">
        <v>4765546961.6312199</v>
      </c>
      <c r="G13" s="98">
        <f>IFERROR(((E13/F13)-1)*100,IF(E13+F13&lt;&gt;0,100,0))</f>
        <v>5.1005037184831403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418</v>
      </c>
      <c r="C16" s="67">
        <v>376</v>
      </c>
      <c r="D16" s="98">
        <f>IFERROR(((B16/C16)-1)*100,IF(B16+C16&lt;&gt;0,100,0))</f>
        <v>11.170212765957444</v>
      </c>
      <c r="E16" s="67">
        <v>15093</v>
      </c>
      <c r="F16" s="67">
        <v>13358</v>
      </c>
      <c r="G16" s="98">
        <f>IFERROR(((E16/F16)-1)*100,IF(E16+F16&lt;&gt;0,100,0))</f>
        <v>12.988471328043127</v>
      </c>
    </row>
    <row r="17" spans="1:7" s="16" customFormat="1" ht="12" x14ac:dyDescent="0.2">
      <c r="A17" s="64" t="s">
        <v>9</v>
      </c>
      <c r="B17" s="67">
        <v>184319.49799999999</v>
      </c>
      <c r="C17" s="67">
        <v>156205.15900000001</v>
      </c>
      <c r="D17" s="98">
        <f>IFERROR(((B17/C17)-1)*100,IF(B17+C17&lt;&gt;0,100,0))</f>
        <v>17.998342167431215</v>
      </c>
      <c r="E17" s="67">
        <v>10111262.528000001</v>
      </c>
      <c r="F17" s="67">
        <v>7556522.0920000002</v>
      </c>
      <c r="G17" s="98">
        <f>IFERROR(((E17/F17)-1)*100,IF(E17+F17&lt;&gt;0,100,0))</f>
        <v>33.808416158865917</v>
      </c>
    </row>
    <row r="18" spans="1:7" s="16" customFormat="1" ht="12" x14ac:dyDescent="0.2">
      <c r="A18" s="64" t="s">
        <v>10</v>
      </c>
      <c r="B18" s="67">
        <v>12000255.2462226</v>
      </c>
      <c r="C18" s="67">
        <v>11016652.3648763</v>
      </c>
      <c r="D18" s="98">
        <f>IFERROR(((B18/C18)-1)*100,IF(B18+C18&lt;&gt;0,100,0))</f>
        <v>8.9283282141338951</v>
      </c>
      <c r="E18" s="67">
        <v>451950407.87292099</v>
      </c>
      <c r="F18" s="67">
        <v>276095989.30792999</v>
      </c>
      <c r="G18" s="98">
        <f>IFERROR(((E18/F18)-1)*100,IF(E18+F18&lt;&gt;0,100,0))</f>
        <v>63.693217350166023</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13587316.522569999</v>
      </c>
      <c r="C24" s="66">
        <v>16308809.84447</v>
      </c>
      <c r="D24" s="65">
        <f>B24-C24</f>
        <v>-2721493.3219000008</v>
      </c>
      <c r="E24" s="67">
        <v>865371689.18227005</v>
      </c>
      <c r="F24" s="67">
        <v>758658459.29612994</v>
      </c>
      <c r="G24" s="65">
        <f>E24-F24</f>
        <v>106713229.88614011</v>
      </c>
    </row>
    <row r="25" spans="1:7" s="16" customFormat="1" ht="12" x14ac:dyDescent="0.2">
      <c r="A25" s="68" t="s">
        <v>15</v>
      </c>
      <c r="B25" s="66">
        <v>20207297.117150001</v>
      </c>
      <c r="C25" s="66">
        <v>21355263.475419998</v>
      </c>
      <c r="D25" s="65">
        <f>B25-C25</f>
        <v>-1147966.3582699969</v>
      </c>
      <c r="E25" s="67">
        <v>973902421.36247003</v>
      </c>
      <c r="F25" s="67">
        <v>876370945.08355999</v>
      </c>
      <c r="G25" s="65">
        <f>E25-F25</f>
        <v>97531476.278910041</v>
      </c>
    </row>
    <row r="26" spans="1:7" s="28" customFormat="1" ht="12" x14ac:dyDescent="0.2">
      <c r="A26" s="69" t="s">
        <v>16</v>
      </c>
      <c r="B26" s="70">
        <f>B24-B25</f>
        <v>-6619980.5945800021</v>
      </c>
      <c r="C26" s="70">
        <f>C24-C25</f>
        <v>-5046453.6309499983</v>
      </c>
      <c r="D26" s="70"/>
      <c r="E26" s="70">
        <f>E24-E25</f>
        <v>-108530732.18019998</v>
      </c>
      <c r="F26" s="70">
        <f>F24-F25</f>
        <v>-117712485.78743005</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67464.688530629996</v>
      </c>
      <c r="C33" s="126">
        <v>55339.58117202</v>
      </c>
      <c r="D33" s="98">
        <f t="shared" ref="D33:D42" si="0">IFERROR(((B33/C33)-1)*100,IF(B33+C33&lt;&gt;0,100,0))</f>
        <v>21.910370663846869</v>
      </c>
      <c r="E33" s="64"/>
      <c r="F33" s="126">
        <v>68015.460000000006</v>
      </c>
      <c r="G33" s="126">
        <v>66879.94</v>
      </c>
    </row>
    <row r="34" spans="1:7" s="16" customFormat="1" ht="12" x14ac:dyDescent="0.2">
      <c r="A34" s="64" t="s">
        <v>23</v>
      </c>
      <c r="B34" s="126">
        <v>78129.861085779994</v>
      </c>
      <c r="C34" s="126">
        <v>61259.41809965</v>
      </c>
      <c r="D34" s="98">
        <f t="shared" si="0"/>
        <v>27.539345800978765</v>
      </c>
      <c r="E34" s="64"/>
      <c r="F34" s="126">
        <v>78872.53</v>
      </c>
      <c r="G34" s="126">
        <v>77497.320000000007</v>
      </c>
    </row>
    <row r="35" spans="1:7" s="16" customFormat="1" ht="12" x14ac:dyDescent="0.2">
      <c r="A35" s="64" t="s">
        <v>24</v>
      </c>
      <c r="B35" s="126">
        <v>64364.386397360002</v>
      </c>
      <c r="C35" s="126">
        <v>39895.393481300001</v>
      </c>
      <c r="D35" s="98">
        <f t="shared" si="0"/>
        <v>61.332877760760155</v>
      </c>
      <c r="E35" s="64"/>
      <c r="F35" s="126">
        <v>64502.95</v>
      </c>
      <c r="G35" s="126">
        <v>63515.13</v>
      </c>
    </row>
    <row r="36" spans="1:7" s="16" customFormat="1" ht="12" x14ac:dyDescent="0.2">
      <c r="A36" s="64" t="s">
        <v>25</v>
      </c>
      <c r="B36" s="126">
        <v>60807.874549289998</v>
      </c>
      <c r="C36" s="126">
        <v>50692.283153080003</v>
      </c>
      <c r="D36" s="98">
        <f t="shared" si="0"/>
        <v>19.95489405293316</v>
      </c>
      <c r="E36" s="64"/>
      <c r="F36" s="126">
        <v>61354.51</v>
      </c>
      <c r="G36" s="126">
        <v>60340.08</v>
      </c>
    </row>
    <row r="37" spans="1:7" s="16" customFormat="1" ht="12" x14ac:dyDescent="0.2">
      <c r="A37" s="64" t="s">
        <v>79</v>
      </c>
      <c r="B37" s="126">
        <v>62989.62311552</v>
      </c>
      <c r="C37" s="126">
        <v>52561.572295099999</v>
      </c>
      <c r="D37" s="98">
        <f t="shared" si="0"/>
        <v>19.839685848576003</v>
      </c>
      <c r="E37" s="64"/>
      <c r="F37" s="126">
        <v>64234.57</v>
      </c>
      <c r="G37" s="126">
        <v>62768.67</v>
      </c>
    </row>
    <row r="38" spans="1:7" s="16" customFormat="1" ht="12" x14ac:dyDescent="0.2">
      <c r="A38" s="64" t="s">
        <v>26</v>
      </c>
      <c r="B38" s="126">
        <v>87489.628259019999</v>
      </c>
      <c r="C38" s="126">
        <v>74905.695915389995</v>
      </c>
      <c r="D38" s="98">
        <f t="shared" si="0"/>
        <v>16.799700196156287</v>
      </c>
      <c r="E38" s="64"/>
      <c r="F38" s="126">
        <v>87986.67</v>
      </c>
      <c r="G38" s="126">
        <v>85664.55</v>
      </c>
    </row>
    <row r="39" spans="1:7" s="16" customFormat="1" ht="12" x14ac:dyDescent="0.2">
      <c r="A39" s="64" t="s">
        <v>27</v>
      </c>
      <c r="B39" s="126">
        <v>13956.136429100001</v>
      </c>
      <c r="C39" s="126">
        <v>10790.697727500001</v>
      </c>
      <c r="D39" s="98">
        <f t="shared" si="0"/>
        <v>29.334884374834314</v>
      </c>
      <c r="E39" s="64"/>
      <c r="F39" s="126">
        <v>14088.61</v>
      </c>
      <c r="G39" s="126">
        <v>13808.63</v>
      </c>
    </row>
    <row r="40" spans="1:7" s="16" customFormat="1" ht="12" x14ac:dyDescent="0.2">
      <c r="A40" s="64" t="s">
        <v>28</v>
      </c>
      <c r="B40" s="126">
        <v>85112.68900626</v>
      </c>
      <c r="C40" s="126">
        <v>71186.316168580001</v>
      </c>
      <c r="D40" s="98">
        <f t="shared" si="0"/>
        <v>19.563272251229069</v>
      </c>
      <c r="E40" s="64"/>
      <c r="F40" s="126">
        <v>85616.92</v>
      </c>
      <c r="G40" s="126">
        <v>83859.66</v>
      </c>
    </row>
    <row r="41" spans="1:7" s="16" customFormat="1" ht="12" x14ac:dyDescent="0.2">
      <c r="A41" s="64" t="s">
        <v>29</v>
      </c>
      <c r="B41" s="72"/>
      <c r="C41" s="126">
        <v>4734.4199163399999</v>
      </c>
      <c r="D41" s="98">
        <f t="shared" si="0"/>
        <v>-100</v>
      </c>
      <c r="E41" s="64"/>
      <c r="F41" s="72"/>
      <c r="G41" s="72"/>
    </row>
    <row r="42" spans="1:7" s="16" customFormat="1" ht="12" x14ac:dyDescent="0.2">
      <c r="A42" s="64" t="s">
        <v>78</v>
      </c>
      <c r="B42" s="126">
        <v>1332.7873332300001</v>
      </c>
      <c r="C42" s="126">
        <v>875.65266595000003</v>
      </c>
      <c r="D42" s="98">
        <f t="shared" si="0"/>
        <v>52.205022043078266</v>
      </c>
      <c r="E42" s="64"/>
      <c r="F42" s="126">
        <v>1335.61</v>
      </c>
      <c r="G42" s="126">
        <v>1271.72</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19470.042859969399</v>
      </c>
      <c r="D48" s="72"/>
      <c r="E48" s="127">
        <v>16613.756146448799</v>
      </c>
      <c r="F48" s="72"/>
      <c r="G48" s="98">
        <f>IFERROR(((C48/E48)-1)*100,IF(C48+E48&lt;&gt;0,100,0))</f>
        <v>17.192299491714479</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3899</v>
      </c>
      <c r="D54" s="75"/>
      <c r="E54" s="128">
        <v>979505</v>
      </c>
      <c r="F54" s="128">
        <v>105236859.94</v>
      </c>
      <c r="G54" s="128">
        <v>9270708.6960000005</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7109</v>
      </c>
      <c r="C68" s="66">
        <v>6113</v>
      </c>
      <c r="D68" s="98">
        <f>IFERROR(((B68/C68)-1)*100,IF(B68+C68&lt;&gt;0,100,0))</f>
        <v>16.293145754948469</v>
      </c>
      <c r="E68" s="66">
        <v>275208</v>
      </c>
      <c r="F68" s="66">
        <v>283266</v>
      </c>
      <c r="G68" s="98">
        <f>IFERROR(((E68/F68)-1)*100,IF(E68+F68&lt;&gt;0,100,0))</f>
        <v>-2.8446760288915685</v>
      </c>
    </row>
    <row r="69" spans="1:7" s="16" customFormat="1" ht="12" x14ac:dyDescent="0.2">
      <c r="A69" s="79" t="s">
        <v>54</v>
      </c>
      <c r="B69" s="67">
        <v>188209356.646</v>
      </c>
      <c r="C69" s="66">
        <v>201991734.84</v>
      </c>
      <c r="D69" s="98">
        <f>IFERROR(((B69/C69)-1)*100,IF(B69+C69&lt;&gt;0,100,0))</f>
        <v>-6.8232386859379162</v>
      </c>
      <c r="E69" s="66">
        <v>8278947426.7670002</v>
      </c>
      <c r="F69" s="66">
        <v>9268948325.1490002</v>
      </c>
      <c r="G69" s="98">
        <f>IFERROR(((E69/F69)-1)*100,IF(E69+F69&lt;&gt;0,100,0))</f>
        <v>-10.680833074620534</v>
      </c>
    </row>
    <row r="70" spans="1:7" s="62" customFormat="1" ht="12" x14ac:dyDescent="0.2">
      <c r="A70" s="79" t="s">
        <v>55</v>
      </c>
      <c r="B70" s="67">
        <v>183403478.50105</v>
      </c>
      <c r="C70" s="66">
        <v>191303030.41132</v>
      </c>
      <c r="D70" s="98">
        <f>IFERROR(((B70/C70)-1)*100,IF(B70+C70&lt;&gt;0,100,0))</f>
        <v>-4.1293396624638934</v>
      </c>
      <c r="E70" s="66">
        <v>8148919942.8349895</v>
      </c>
      <c r="F70" s="66">
        <v>8924806755.7075691</v>
      </c>
      <c r="G70" s="98">
        <f>IFERROR(((E70/F70)-1)*100,IF(E70+F70&lt;&gt;0,100,0))</f>
        <v>-8.6935979020093193</v>
      </c>
    </row>
    <row r="71" spans="1:7" s="16" customFormat="1" ht="12" x14ac:dyDescent="0.2">
      <c r="A71" s="79" t="s">
        <v>94</v>
      </c>
      <c r="B71" s="98">
        <f>IFERROR(B69/B68/1000,)</f>
        <v>26.474800484737656</v>
      </c>
      <c r="C71" s="98">
        <f>IFERROR(C69/C68/1000,)</f>
        <v>33.042979689186978</v>
      </c>
      <c r="D71" s="98">
        <f>IFERROR(((B71/C71)-1)*100,IF(B71+C71&lt;&gt;0,100,0))</f>
        <v>-19.877684356047041</v>
      </c>
      <c r="E71" s="98">
        <f>IFERROR(E69/E68/1000,)</f>
        <v>30.08251005336691</v>
      </c>
      <c r="F71" s="98">
        <f>IFERROR(F69/F68/1000,)</f>
        <v>32.721711483725542</v>
      </c>
      <c r="G71" s="98">
        <f>IFERROR(((E71/F71)-1)*100,IF(E71+F71&lt;&gt;0,100,0))</f>
        <v>-8.0655971545720124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2990</v>
      </c>
      <c r="C74" s="66">
        <v>2361</v>
      </c>
      <c r="D74" s="98">
        <f>IFERROR(((B74/C74)-1)*100,IF(B74+C74&lt;&gt;0,100,0))</f>
        <v>26.641253706056766</v>
      </c>
      <c r="E74" s="66">
        <v>124909</v>
      </c>
      <c r="F74" s="66">
        <v>122325</v>
      </c>
      <c r="G74" s="98">
        <f>IFERROR(((E74/F74)-1)*100,IF(E74+F74&lt;&gt;0,100,0))</f>
        <v>2.1124054772123424</v>
      </c>
    </row>
    <row r="75" spans="1:7" s="16" customFormat="1" ht="12" x14ac:dyDescent="0.2">
      <c r="A75" s="79" t="s">
        <v>54</v>
      </c>
      <c r="B75" s="67">
        <v>621507368.39999998</v>
      </c>
      <c r="C75" s="66">
        <v>470515640.68800002</v>
      </c>
      <c r="D75" s="98">
        <f>IFERROR(((B75/C75)-1)*100,IF(B75+C75&lt;&gt;0,100,0))</f>
        <v>32.090692562571554</v>
      </c>
      <c r="E75" s="66">
        <v>20473701436.889999</v>
      </c>
      <c r="F75" s="66">
        <v>18250036499.799999</v>
      </c>
      <c r="G75" s="98">
        <f>IFERROR(((E75/F75)-1)*100,IF(E75+F75&lt;&gt;0,100,0))</f>
        <v>12.18444103996379</v>
      </c>
    </row>
    <row r="76" spans="1:7" s="16" customFormat="1" ht="12" x14ac:dyDescent="0.2">
      <c r="A76" s="79" t="s">
        <v>55</v>
      </c>
      <c r="B76" s="67">
        <v>602478544.64303994</v>
      </c>
      <c r="C76" s="66">
        <v>435601665.787</v>
      </c>
      <c r="D76" s="98">
        <f>IFERROR(((B76/C76)-1)*100,IF(B76+C76&lt;&gt;0,100,0))</f>
        <v>38.309513475928526</v>
      </c>
      <c r="E76" s="66">
        <v>19800746624.604599</v>
      </c>
      <c r="F76" s="66">
        <v>17702195221.873199</v>
      </c>
      <c r="G76" s="98">
        <f>IFERROR(((E76/F76)-1)*100,IF(E76+F76&lt;&gt;0,100,0))</f>
        <v>11.854752342457431</v>
      </c>
    </row>
    <row r="77" spans="1:7" s="16" customFormat="1" ht="12" x14ac:dyDescent="0.2">
      <c r="A77" s="79" t="s">
        <v>94</v>
      </c>
      <c r="B77" s="98">
        <f>IFERROR(B75/B74/1000,)</f>
        <v>207.86199612040133</v>
      </c>
      <c r="C77" s="98">
        <f>IFERROR(C75/C74/1000,)</f>
        <v>199.28659071918679</v>
      </c>
      <c r="D77" s="98">
        <f>IFERROR(((B77/C77)-1)*100,IF(B77+C77&lt;&gt;0,100,0))</f>
        <v>4.3030518863650391</v>
      </c>
      <c r="E77" s="98">
        <f>IFERROR(E75/E74/1000,)</f>
        <v>163.90893720140261</v>
      </c>
      <c r="F77" s="98">
        <f>IFERROR(F75/F74/1000,)</f>
        <v>149.19302268383404</v>
      </c>
      <c r="G77" s="98">
        <f>IFERROR(((E77/F77)-1)*100,IF(E77+F77&lt;&gt;0,100,0))</f>
        <v>9.8636747569315943</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264</v>
      </c>
      <c r="C80" s="66">
        <v>114</v>
      </c>
      <c r="D80" s="98">
        <f>IFERROR(((B80/C80)-1)*100,IF(B80+C80&lt;&gt;0,100,0))</f>
        <v>131.57894736842107</v>
      </c>
      <c r="E80" s="66">
        <v>7079</v>
      </c>
      <c r="F80" s="66">
        <v>9330</v>
      </c>
      <c r="G80" s="98">
        <f>IFERROR(((E80/F80)-1)*100,IF(E80+F80&lt;&gt;0,100,0))</f>
        <v>-24.126473740621645</v>
      </c>
    </row>
    <row r="81" spans="1:7" s="16" customFormat="1" ht="12" x14ac:dyDescent="0.2">
      <c r="A81" s="79" t="s">
        <v>54</v>
      </c>
      <c r="B81" s="67">
        <v>29937680.568999998</v>
      </c>
      <c r="C81" s="66">
        <v>6155903.2609999999</v>
      </c>
      <c r="D81" s="98">
        <f>IFERROR(((B81/C81)-1)*100,IF(B81+C81&lt;&gt;0,100,0))</f>
        <v>386.32474065449742</v>
      </c>
      <c r="E81" s="66">
        <v>622443605.28100002</v>
      </c>
      <c r="F81" s="66">
        <v>792585821.81400001</v>
      </c>
      <c r="G81" s="98">
        <f>IFERROR(((E81/F81)-1)*100,IF(E81+F81&lt;&gt;0,100,0))</f>
        <v>-21.466724719298359</v>
      </c>
    </row>
    <row r="82" spans="1:7" s="16" customFormat="1" ht="12" x14ac:dyDescent="0.2">
      <c r="A82" s="79" t="s">
        <v>55</v>
      </c>
      <c r="B82" s="67">
        <v>13430633.677450299</v>
      </c>
      <c r="C82" s="66">
        <v>556648.04033032199</v>
      </c>
      <c r="D82" s="98">
        <f>IFERROR(((B82/C82)-1)*100,IF(B82+C82&lt;&gt;0,100,0))</f>
        <v>2312.7694170054729</v>
      </c>
      <c r="E82" s="66">
        <v>211327146.826242</v>
      </c>
      <c r="F82" s="66">
        <v>270517063.74093401</v>
      </c>
      <c r="G82" s="98">
        <f>IFERROR(((E82/F82)-1)*100,IF(E82+F82&lt;&gt;0,100,0))</f>
        <v>-21.880289581797474</v>
      </c>
    </row>
    <row r="83" spans="1:7" s="32" customFormat="1" x14ac:dyDescent="0.2">
      <c r="A83" s="79" t="s">
        <v>94</v>
      </c>
      <c r="B83" s="98">
        <f>IFERROR(B81/B80/1000,)</f>
        <v>113.40030518560604</v>
      </c>
      <c r="C83" s="98">
        <f>IFERROR(C81/C80/1000,)</f>
        <v>53.999151412280696</v>
      </c>
      <c r="D83" s="98">
        <f>IFERROR(((B83/C83)-1)*100,IF(B83+C83&lt;&gt;0,100,0))</f>
        <v>110.00386528262389</v>
      </c>
      <c r="E83" s="98">
        <f>IFERROR(E81/E80/1000,)</f>
        <v>87.928182692611955</v>
      </c>
      <c r="F83" s="98">
        <f>IFERROR(F81/F80/1000,)</f>
        <v>84.950248854662377</v>
      </c>
      <c r="G83" s="98">
        <f>IFERROR(((E83/F83)-1)*100,IF(E83+F83&lt;&gt;0,100,0))</f>
        <v>3.5055033717963591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10363</v>
      </c>
      <c r="C86" s="64">
        <f>C68+C74+C80</f>
        <v>8588</v>
      </c>
      <c r="D86" s="98">
        <f>IFERROR(((B86/C86)-1)*100,IF(B86+C86&lt;&gt;0,100,0))</f>
        <v>20.668374476013042</v>
      </c>
      <c r="E86" s="64">
        <f>E68+E74+E80</f>
        <v>407196</v>
      </c>
      <c r="F86" s="64">
        <f>F68+F74+F80</f>
        <v>414921</v>
      </c>
      <c r="G86" s="98">
        <f>IFERROR(((E86/F86)-1)*100,IF(E86+F86&lt;&gt;0,100,0))</f>
        <v>-1.8618001981099974</v>
      </c>
    </row>
    <row r="87" spans="1:7" s="62" customFormat="1" ht="12" x14ac:dyDescent="0.2">
      <c r="A87" s="79" t="s">
        <v>54</v>
      </c>
      <c r="B87" s="64">
        <f t="shared" ref="B87:C87" si="1">B69+B75+B81</f>
        <v>839654405.61500001</v>
      </c>
      <c r="C87" s="64">
        <f t="shared" si="1"/>
        <v>678663278.78900003</v>
      </c>
      <c r="D87" s="98">
        <f>IFERROR(((B87/C87)-1)*100,IF(B87+C87&lt;&gt;0,100,0))</f>
        <v>23.721797223694054</v>
      </c>
      <c r="E87" s="64">
        <f t="shared" ref="E87:F87" si="2">E69+E75+E81</f>
        <v>29375092468.937996</v>
      </c>
      <c r="F87" s="64">
        <f t="shared" si="2"/>
        <v>28311570646.762997</v>
      </c>
      <c r="G87" s="98">
        <f>IFERROR(((E87/F87)-1)*100,IF(E87+F87&lt;&gt;0,100,0))</f>
        <v>3.7564917730786407</v>
      </c>
    </row>
    <row r="88" spans="1:7" s="62" customFormat="1" ht="12" x14ac:dyDescent="0.2">
      <c r="A88" s="79" t="s">
        <v>55</v>
      </c>
      <c r="B88" s="64">
        <f t="shared" ref="B88:C88" si="3">B70+B76+B82</f>
        <v>799312656.82154024</v>
      </c>
      <c r="C88" s="64">
        <f t="shared" si="3"/>
        <v>627461344.23865032</v>
      </c>
      <c r="D88" s="98">
        <f>IFERROR(((B88/C88)-1)*100,IF(B88+C88&lt;&gt;0,100,0))</f>
        <v>27.388350559094764</v>
      </c>
      <c r="E88" s="64">
        <f t="shared" ref="E88:F88" si="4">E70+E76+E82</f>
        <v>28160993714.265831</v>
      </c>
      <c r="F88" s="64">
        <f t="shared" si="4"/>
        <v>26897519041.321701</v>
      </c>
      <c r="G88" s="98">
        <f>IFERROR(((E88/F88)-1)*100,IF(E88+F88&lt;&gt;0,100,0))</f>
        <v>4.697365102718587</v>
      </c>
    </row>
    <row r="89" spans="1:7" s="63" customFormat="1" x14ac:dyDescent="0.2">
      <c r="A89" s="79" t="s">
        <v>95</v>
      </c>
      <c r="B89" s="98">
        <f>IFERROR((B75/B87)*100,IF(B75+B87&lt;&gt;0,100,0))</f>
        <v>74.019425640335982</v>
      </c>
      <c r="C89" s="98">
        <f>IFERROR((C75/C87)*100,IF(C75+C87&lt;&gt;0,100,0))</f>
        <v>69.329762695807474</v>
      </c>
      <c r="D89" s="98">
        <f>IFERROR(((B89/C89)-1)*100,IF(B89+C89&lt;&gt;0,100,0))</f>
        <v>6.7642852970735801</v>
      </c>
      <c r="E89" s="98">
        <f>IFERROR((E75/E87)*100,IF(E75+E87&lt;&gt;0,100,0))</f>
        <v>69.697487619960469</v>
      </c>
      <c r="F89" s="98">
        <f>IFERROR((F75/F87)*100,IF(F75+F87&lt;&gt;0,100,0))</f>
        <v>64.461406000753328</v>
      </c>
      <c r="G89" s="98">
        <f>IFERROR(((E89/F89)-1)*100,IF(E89+F89&lt;&gt;0,100,0))</f>
        <v>8.122816339354987</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24417640.368000001</v>
      </c>
      <c r="C95" s="129">
        <v>22587760.881999999</v>
      </c>
      <c r="D95" s="65">
        <f>B95-C95</f>
        <v>1829879.4860000014</v>
      </c>
      <c r="E95" s="129">
        <v>922607393.18599999</v>
      </c>
      <c r="F95" s="129">
        <v>1123352356.55</v>
      </c>
      <c r="G95" s="80">
        <f>E95-F95</f>
        <v>-200744963.36399996</v>
      </c>
    </row>
    <row r="96" spans="1:7" s="16" customFormat="1" ht="13.5" x14ac:dyDescent="0.2">
      <c r="A96" s="79" t="s">
        <v>88</v>
      </c>
      <c r="B96" s="66">
        <v>30080060.918000001</v>
      </c>
      <c r="C96" s="129">
        <v>21681361.688000001</v>
      </c>
      <c r="D96" s="65">
        <f>B96-C96</f>
        <v>8398699.2300000004</v>
      </c>
      <c r="E96" s="129">
        <v>1037256417.2029999</v>
      </c>
      <c r="F96" s="129">
        <v>1199503039.3640001</v>
      </c>
      <c r="G96" s="80">
        <f>E96-F96</f>
        <v>-162246622.16100013</v>
      </c>
    </row>
    <row r="97" spans="1:7" s="28" customFormat="1" ht="12" x14ac:dyDescent="0.2">
      <c r="A97" s="81" t="s">
        <v>16</v>
      </c>
      <c r="B97" s="65">
        <f>B95-B96</f>
        <v>-5662420.5500000007</v>
      </c>
      <c r="C97" s="65">
        <f>C95-C96</f>
        <v>906399.19399999827</v>
      </c>
      <c r="D97" s="82"/>
      <c r="E97" s="65">
        <f>E95-E96</f>
        <v>-114649024.01699996</v>
      </c>
      <c r="F97" s="82">
        <f>F95-F96</f>
        <v>-76150682.81400013</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0">
        <v>795.52882461769298</v>
      </c>
      <c r="C104" s="131">
        <v>721.442015980414</v>
      </c>
      <c r="D104" s="98">
        <f>IFERROR(((B104/C104)-1)*100,IF(B104+C104&lt;&gt;0,100,0))</f>
        <v>10.269267244796886</v>
      </c>
      <c r="E104" s="84"/>
      <c r="F104" s="130">
        <v>797.50336138907301</v>
      </c>
      <c r="G104" s="130">
        <v>793.77378558974704</v>
      </c>
    </row>
    <row r="105" spans="1:7" s="16" customFormat="1" ht="12" x14ac:dyDescent="0.2">
      <c r="A105" s="79" t="s">
        <v>50</v>
      </c>
      <c r="B105" s="130">
        <v>785.210398690082</v>
      </c>
      <c r="C105" s="131">
        <v>712.50400947540595</v>
      </c>
      <c r="D105" s="98">
        <f>IFERROR(((B105/C105)-1)*100,IF(B105+C105&lt;&gt;0,100,0))</f>
        <v>10.204348080540271</v>
      </c>
      <c r="E105" s="84"/>
      <c r="F105" s="130">
        <v>787.34242506501801</v>
      </c>
      <c r="G105" s="130">
        <v>783.598767043007</v>
      </c>
    </row>
    <row r="106" spans="1:7" s="16" customFormat="1" ht="12" x14ac:dyDescent="0.2">
      <c r="A106" s="79" t="s">
        <v>51</v>
      </c>
      <c r="B106" s="130">
        <v>841.398468259732</v>
      </c>
      <c r="C106" s="131">
        <v>758.71943098769202</v>
      </c>
      <c r="D106" s="98">
        <f>IFERROR(((B106/C106)-1)*100,IF(B106+C106&lt;&gt;0,100,0))</f>
        <v>10.897182001047391</v>
      </c>
      <c r="E106" s="84"/>
      <c r="F106" s="130">
        <v>841.86585999671797</v>
      </c>
      <c r="G106" s="130">
        <v>837.63897264217997</v>
      </c>
    </row>
    <row r="107" spans="1:7" s="28" customFormat="1" ht="12" x14ac:dyDescent="0.2">
      <c r="A107" s="81" t="s">
        <v>52</v>
      </c>
      <c r="B107" s="85"/>
      <c r="C107" s="84"/>
      <c r="D107" s="86"/>
      <c r="E107" s="84"/>
      <c r="F107" s="71"/>
      <c r="G107" s="71"/>
    </row>
    <row r="108" spans="1:7" s="16" customFormat="1" ht="12" x14ac:dyDescent="0.2">
      <c r="A108" s="79" t="s">
        <v>56</v>
      </c>
      <c r="B108" s="130">
        <v>605.36596270042003</v>
      </c>
      <c r="C108" s="131">
        <v>586.34823722971305</v>
      </c>
      <c r="D108" s="98">
        <f>IFERROR(((B108/C108)-1)*100,IF(B108+C108&lt;&gt;0,100,0))</f>
        <v>3.2434182049491556</v>
      </c>
      <c r="E108" s="84"/>
      <c r="F108" s="130">
        <v>606.17965041337402</v>
      </c>
      <c r="G108" s="130">
        <v>605.36596270042003</v>
      </c>
    </row>
    <row r="109" spans="1:7" s="16" customFormat="1" ht="12" x14ac:dyDescent="0.2">
      <c r="A109" s="79" t="s">
        <v>57</v>
      </c>
      <c r="B109" s="130">
        <v>786.28085733406795</v>
      </c>
      <c r="C109" s="131">
        <v>762.844271912566</v>
      </c>
      <c r="D109" s="98">
        <f>IFERROR(((B109/C109)-1)*100,IF(B109+C109&lt;&gt;0,100,0))</f>
        <v>3.0722634074111799</v>
      </c>
      <c r="E109" s="84"/>
      <c r="F109" s="130">
        <v>793.07443500047896</v>
      </c>
      <c r="G109" s="130">
        <v>786.28085733406795</v>
      </c>
    </row>
    <row r="110" spans="1:7" s="16" customFormat="1" ht="12" x14ac:dyDescent="0.2">
      <c r="A110" s="79" t="s">
        <v>59</v>
      </c>
      <c r="B110" s="130">
        <v>894.16934726882096</v>
      </c>
      <c r="C110" s="131">
        <v>822.37880384090204</v>
      </c>
      <c r="D110" s="98">
        <f>IFERROR(((B110/C110)-1)*100,IF(B110+C110&lt;&gt;0,100,0))</f>
        <v>8.7296198652765398</v>
      </c>
      <c r="E110" s="84"/>
      <c r="F110" s="130">
        <v>900.35692110743196</v>
      </c>
      <c r="G110" s="130">
        <v>894.16934726882096</v>
      </c>
    </row>
    <row r="111" spans="1:7" s="16" customFormat="1" ht="12" x14ac:dyDescent="0.2">
      <c r="A111" s="79" t="s">
        <v>58</v>
      </c>
      <c r="B111" s="130">
        <v>853.70911910283905</v>
      </c>
      <c r="C111" s="131">
        <v>735.75891815731097</v>
      </c>
      <c r="D111" s="98">
        <f>IFERROR(((B111/C111)-1)*100,IF(B111+C111&lt;&gt;0,100,0))</f>
        <v>16.031093614322913</v>
      </c>
      <c r="E111" s="84"/>
      <c r="F111" s="130">
        <v>853.70911910283905</v>
      </c>
      <c r="G111" s="130">
        <v>845.96256169291598</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20</v>
      </c>
      <c r="F119" s="66">
        <v>13</v>
      </c>
      <c r="G119" s="98">
        <f>IFERROR(((E119/F119)-1)*100,IF(E119+F119&lt;&gt;0,100,0))</f>
        <v>53.846153846153854</v>
      </c>
    </row>
    <row r="120" spans="1:7" s="16" customFormat="1" ht="12" x14ac:dyDescent="0.2">
      <c r="A120" s="79" t="s">
        <v>72</v>
      </c>
      <c r="B120" s="67">
        <v>189</v>
      </c>
      <c r="C120" s="66">
        <v>190</v>
      </c>
      <c r="D120" s="98">
        <f>IFERROR(((B120/C120)-1)*100,IF(B120+C120&lt;&gt;0,100,0))</f>
        <v>-0.52631578947368585</v>
      </c>
      <c r="E120" s="66">
        <v>10133</v>
      </c>
      <c r="F120" s="66">
        <v>12130</v>
      </c>
      <c r="G120" s="98">
        <f>IFERROR(((E120/F120)-1)*100,IF(E120+F120&lt;&gt;0,100,0))</f>
        <v>-16.463314097279468</v>
      </c>
    </row>
    <row r="121" spans="1:7" s="16" customFormat="1" ht="12" x14ac:dyDescent="0.2">
      <c r="A121" s="79" t="s">
        <v>74</v>
      </c>
      <c r="B121" s="67">
        <v>22</v>
      </c>
      <c r="C121" s="66">
        <v>22</v>
      </c>
      <c r="D121" s="98">
        <f>IFERROR(((B121/C121)-1)*100,IF(B121+C121&lt;&gt;0,100,0))</f>
        <v>0</v>
      </c>
      <c r="E121" s="66">
        <v>367</v>
      </c>
      <c r="F121" s="66">
        <v>361</v>
      </c>
      <c r="G121" s="98">
        <f>IFERROR(((E121/F121)-1)*100,IF(E121+F121&lt;&gt;0,100,0))</f>
        <v>1.6620498614958512</v>
      </c>
    </row>
    <row r="122" spans="1:7" s="28" customFormat="1" ht="12" x14ac:dyDescent="0.2">
      <c r="A122" s="81" t="s">
        <v>34</v>
      </c>
      <c r="B122" s="82">
        <f>SUM(B119:B121)</f>
        <v>211</v>
      </c>
      <c r="C122" s="82">
        <f>SUM(C119:C121)</f>
        <v>212</v>
      </c>
      <c r="D122" s="98">
        <f>IFERROR(((B122/C122)-1)*100,IF(B122+C122&lt;&gt;0,100,0))</f>
        <v>-0.47169811320755262</v>
      </c>
      <c r="E122" s="82">
        <f>SUM(E119:E121)</f>
        <v>10520</v>
      </c>
      <c r="F122" s="82">
        <f>SUM(F119:F121)</f>
        <v>12504</v>
      </c>
      <c r="G122" s="98">
        <f>IFERROR(((E122/F122)-1)*100,IF(E122+F122&lt;&gt;0,100,0))</f>
        <v>-15.866922584772869</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24</v>
      </c>
      <c r="C125" s="66">
        <v>0</v>
      </c>
      <c r="D125" s="98">
        <f>IFERROR(((B125/C125)-1)*100,IF(B125+C125&lt;&gt;0,100,0))</f>
        <v>100</v>
      </c>
      <c r="E125" s="66">
        <v>987</v>
      </c>
      <c r="F125" s="66">
        <v>1457</v>
      </c>
      <c r="G125" s="98">
        <f>IFERROR(((E125/F125)-1)*100,IF(E125+F125&lt;&gt;0,100,0))</f>
        <v>-32.258064516129039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24</v>
      </c>
      <c r="C127" s="82">
        <f>SUM(C125:C126)</f>
        <v>0</v>
      </c>
      <c r="D127" s="98">
        <f>IFERROR(((B127/C127)-1)*100,IF(B127+C127&lt;&gt;0,100,0))</f>
        <v>100</v>
      </c>
      <c r="E127" s="82">
        <f>SUM(E125:E126)</f>
        <v>987</v>
      </c>
      <c r="F127" s="82">
        <f>SUM(F125:F126)</f>
        <v>1457</v>
      </c>
      <c r="G127" s="98">
        <f>IFERROR(((E127/F127)-1)*100,IF(E127+F127&lt;&gt;0,100,0))</f>
        <v>-32.258064516129039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211740</v>
      </c>
      <c r="F130" s="66">
        <v>110085</v>
      </c>
      <c r="G130" s="98">
        <f>IFERROR(((E130/F130)-1)*100,IF(E130+F130&lt;&gt;0,100,0))</f>
        <v>92.34228096470909</v>
      </c>
    </row>
    <row r="131" spans="1:7" s="16" customFormat="1" ht="12" x14ac:dyDescent="0.2">
      <c r="A131" s="79" t="s">
        <v>72</v>
      </c>
      <c r="B131" s="67">
        <v>125563</v>
      </c>
      <c r="C131" s="66">
        <v>217142</v>
      </c>
      <c r="D131" s="98">
        <f>IFERROR(((B131/C131)-1)*100,IF(B131+C131&lt;&gt;0,100,0))</f>
        <v>-42.174705952786653</v>
      </c>
      <c r="E131" s="66">
        <v>10890827</v>
      </c>
      <c r="F131" s="66">
        <v>9677528</v>
      </c>
      <c r="G131" s="98">
        <f>IFERROR(((E131/F131)-1)*100,IF(E131+F131&lt;&gt;0,100,0))</f>
        <v>12.537282248111303</v>
      </c>
    </row>
    <row r="132" spans="1:7" s="16" customFormat="1" ht="12" x14ac:dyDescent="0.2">
      <c r="A132" s="79" t="s">
        <v>74</v>
      </c>
      <c r="B132" s="67">
        <v>195</v>
      </c>
      <c r="C132" s="66">
        <v>2339</v>
      </c>
      <c r="D132" s="98">
        <f>IFERROR(((B132/C132)-1)*100,IF(B132+C132&lt;&gt;0,100,0))</f>
        <v>-91.663103890551525</v>
      </c>
      <c r="E132" s="66">
        <v>16802</v>
      </c>
      <c r="F132" s="66">
        <v>22384</v>
      </c>
      <c r="G132" s="98">
        <f>IFERROR(((E132/F132)-1)*100,IF(E132+F132&lt;&gt;0,100,0))</f>
        <v>-24.937455325232307</v>
      </c>
    </row>
    <row r="133" spans="1:7" s="16" customFormat="1" ht="12" x14ac:dyDescent="0.2">
      <c r="A133" s="81" t="s">
        <v>34</v>
      </c>
      <c r="B133" s="82">
        <f>SUM(B130:B132)</f>
        <v>125758</v>
      </c>
      <c r="C133" s="82">
        <f>SUM(C130:C132)</f>
        <v>219481</v>
      </c>
      <c r="D133" s="98">
        <f>IFERROR(((B133/C133)-1)*100,IF(B133+C133&lt;&gt;0,100,0))</f>
        <v>-42.702101776463564</v>
      </c>
      <c r="E133" s="82">
        <f>SUM(E130:E132)</f>
        <v>11119369</v>
      </c>
      <c r="F133" s="82">
        <f>SUM(F130:F132)</f>
        <v>9809997</v>
      </c>
      <c r="G133" s="98">
        <f>IFERROR(((E133/F133)-1)*100,IF(E133+F133&lt;&gt;0,100,0))</f>
        <v>13.347323143931655</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10008</v>
      </c>
      <c r="C136" s="66">
        <v>0</v>
      </c>
      <c r="D136" s="98">
        <f>IFERROR(((B136/C136)-1)*100,)</f>
        <v>0</v>
      </c>
      <c r="E136" s="66">
        <v>513563</v>
      </c>
      <c r="F136" s="66">
        <v>629701</v>
      </c>
      <c r="G136" s="98">
        <f>IFERROR(((E136/F136)-1)*100,)</f>
        <v>-18.443356450124739</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10008</v>
      </c>
      <c r="C138" s="82">
        <f>SUM(C136:C137)</f>
        <v>0</v>
      </c>
      <c r="D138" s="98">
        <f>IFERROR(((B138/C138)-1)*100,)</f>
        <v>0</v>
      </c>
      <c r="E138" s="82">
        <f>SUM(E136:E137)</f>
        <v>513563</v>
      </c>
      <c r="F138" s="82">
        <f>SUM(F136:F137)</f>
        <v>629701</v>
      </c>
      <c r="G138" s="98">
        <f>IFERROR(((E138/F138)-1)*100,)</f>
        <v>-18.443356450124739</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5081315.8650000002</v>
      </c>
      <c r="F141" s="66">
        <v>2654433.5237500002</v>
      </c>
      <c r="G141" s="98">
        <f>IFERROR(((E141/F141)-1)*100,IF(E141+F141&lt;&gt;0,100,0))</f>
        <v>91.427504947325559</v>
      </c>
    </row>
    <row r="142" spans="1:7" s="32" customFormat="1" x14ac:dyDescent="0.2">
      <c r="A142" s="79" t="s">
        <v>72</v>
      </c>
      <c r="B142" s="67">
        <v>11339493.71487</v>
      </c>
      <c r="C142" s="66">
        <v>17894122.41</v>
      </c>
      <c r="D142" s="98">
        <f>IFERROR(((B142/C142)-1)*100,IF(B142+C142&lt;&gt;0,100,0))</f>
        <v>-36.630065140646373</v>
      </c>
      <c r="E142" s="66">
        <v>1018734187.10899</v>
      </c>
      <c r="F142" s="66">
        <v>895486603.12333</v>
      </c>
      <c r="G142" s="98">
        <f>IFERROR(((E142/F142)-1)*100,IF(E142+F142&lt;&gt;0,100,0))</f>
        <v>13.76319685362013</v>
      </c>
    </row>
    <row r="143" spans="1:7" s="32" customFormat="1" x14ac:dyDescent="0.2">
      <c r="A143" s="79" t="s">
        <v>74</v>
      </c>
      <c r="B143" s="67">
        <v>1529253.73</v>
      </c>
      <c r="C143" s="66">
        <v>10913086.65</v>
      </c>
      <c r="D143" s="98">
        <f>IFERROR(((B143/C143)-1)*100,IF(B143+C143&lt;&gt;0,100,0))</f>
        <v>-85.986973447150262</v>
      </c>
      <c r="E143" s="66">
        <v>98134760.069999993</v>
      </c>
      <c r="F143" s="66">
        <v>110205037.40000001</v>
      </c>
      <c r="G143" s="98">
        <f>IFERROR(((E143/F143)-1)*100,IF(E143+F143&lt;&gt;0,100,0))</f>
        <v>-10.952564070360737</v>
      </c>
    </row>
    <row r="144" spans="1:7" s="16" customFormat="1" ht="12" x14ac:dyDescent="0.2">
      <c r="A144" s="81" t="s">
        <v>34</v>
      </c>
      <c r="B144" s="82">
        <f>SUM(B141:B143)</f>
        <v>12868747.444870001</v>
      </c>
      <c r="C144" s="82">
        <f>SUM(C141:C143)</f>
        <v>28807209.060000002</v>
      </c>
      <c r="D144" s="98">
        <f>IFERROR(((B144/C144)-1)*100,IF(B144+C144&lt;&gt;0,100,0))</f>
        <v>-55.328031195015036</v>
      </c>
      <c r="E144" s="82">
        <f>SUM(E141:E143)</f>
        <v>1121950263.0439899</v>
      </c>
      <c r="F144" s="82">
        <f>SUM(F141:F143)</f>
        <v>1008346074.0470799</v>
      </c>
      <c r="G144" s="98">
        <f>IFERROR(((E144/F144)-1)*100,IF(E144+F144&lt;&gt;0,100,0))</f>
        <v>11.266388784651117</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14352.928</v>
      </c>
      <c r="C147" s="66">
        <v>0</v>
      </c>
      <c r="D147" s="98">
        <f>IFERROR(((B147/C147)-1)*100,IF(B147+C147&lt;&gt;0,100,0))</f>
        <v>100</v>
      </c>
      <c r="E147" s="66">
        <v>874884.84132999997</v>
      </c>
      <c r="F147" s="66">
        <v>1187187.3769499999</v>
      </c>
      <c r="G147" s="98">
        <f>IFERROR(((E147/F147)-1)*100,IF(E147+F147&lt;&gt;0,100,0))</f>
        <v>-26.306086274462892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14352.928</v>
      </c>
      <c r="C149" s="82">
        <f>SUM(C147:C148)</f>
        <v>0</v>
      </c>
      <c r="D149" s="98">
        <f>IFERROR(((B149/C149)-1)*100,IF(B149+C149&lt;&gt;0,100,0))</f>
        <v>100</v>
      </c>
      <c r="E149" s="82">
        <f>SUM(E147:E148)</f>
        <v>874884.84132999997</v>
      </c>
      <c r="F149" s="82">
        <f>SUM(F147:F148)</f>
        <v>1187187.3769499999</v>
      </c>
      <c r="G149" s="98">
        <f>IFERROR(((E149/F149)-1)*100,IF(E149+F149&lt;&gt;0,100,0))</f>
        <v>-26.306086274462892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50140</v>
      </c>
      <c r="C152" s="66">
        <v>60010</v>
      </c>
      <c r="D152" s="98">
        <f>IFERROR(((B152/C152)-1)*100,IF(B152+C152&lt;&gt;0,100,0))</f>
        <v>-16.447258790201637</v>
      </c>
      <c r="E152" s="78"/>
      <c r="F152" s="78"/>
      <c r="G152" s="65"/>
    </row>
    <row r="153" spans="1:7" s="16" customFormat="1" ht="12" x14ac:dyDescent="0.2">
      <c r="A153" s="79" t="s">
        <v>72</v>
      </c>
      <c r="B153" s="67">
        <v>1445779</v>
      </c>
      <c r="C153" s="66">
        <v>982847</v>
      </c>
      <c r="D153" s="98">
        <f>IFERROR(((B153/C153)-1)*100,IF(B153+C153&lt;&gt;0,100,0))</f>
        <v>47.101125607546244</v>
      </c>
      <c r="E153" s="78"/>
      <c r="F153" s="78"/>
      <c r="G153" s="65"/>
    </row>
    <row r="154" spans="1:7" s="16" customFormat="1" ht="12" x14ac:dyDescent="0.2">
      <c r="A154" s="79" t="s">
        <v>74</v>
      </c>
      <c r="B154" s="67">
        <v>1927</v>
      </c>
      <c r="C154" s="66">
        <v>2432</v>
      </c>
      <c r="D154" s="98">
        <f>IFERROR(((B154/C154)-1)*100,IF(B154+C154&lt;&gt;0,100,0))</f>
        <v>-20.764802631578949</v>
      </c>
      <c r="E154" s="78"/>
      <c r="F154" s="78"/>
      <c r="G154" s="65"/>
    </row>
    <row r="155" spans="1:7" s="28" customFormat="1" ht="12" x14ac:dyDescent="0.2">
      <c r="A155" s="81" t="s">
        <v>34</v>
      </c>
      <c r="B155" s="82">
        <f>SUM(B152:B154)</f>
        <v>1497846</v>
      </c>
      <c r="C155" s="82">
        <f>SUM(C152:C154)</f>
        <v>1045289</v>
      </c>
      <c r="D155" s="98">
        <f>IFERROR(((B155/C155)-1)*100,IF(B155+C155&lt;&gt;0,100,0))</f>
        <v>43.294916525477632</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182356</v>
      </c>
      <c r="C158" s="66">
        <v>228552</v>
      </c>
      <c r="D158" s="98">
        <f>IFERROR(((B158/C158)-1)*100,IF(B158+C158&lt;&gt;0,100,0))</f>
        <v>-20.212468059785081</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182356</v>
      </c>
      <c r="C160" s="82">
        <f>SUM(C158:C159)</f>
        <v>228552</v>
      </c>
      <c r="D160" s="98">
        <f>IFERROR(((B160/C160)-1)*100,IF(B160+C160&lt;&gt;0,100,0))</f>
        <v>-20.212468059785081</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10860</v>
      </c>
      <c r="C168" s="113">
        <v>9103</v>
      </c>
      <c r="D168" s="111">
        <f>IFERROR(((B168/C168)-1)*100,IF(B168+C168&lt;&gt;0,100,0))</f>
        <v>19.30132923212129</v>
      </c>
      <c r="E168" s="113">
        <v>371051</v>
      </c>
      <c r="F168" s="113">
        <v>388742</v>
      </c>
      <c r="G168" s="111">
        <f>IFERROR(((E168/F168)-1)*100,IF(E168+F168&lt;&gt;0,100,0))</f>
        <v>-4.5508332004259859</v>
      </c>
    </row>
    <row r="169" spans="1:7" x14ac:dyDescent="0.2">
      <c r="A169" s="101" t="s">
        <v>32</v>
      </c>
      <c r="B169" s="112">
        <v>73464</v>
      </c>
      <c r="C169" s="113">
        <v>56429</v>
      </c>
      <c r="D169" s="111">
        <f t="shared" ref="D169:D171" si="5">IFERROR(((B169/C169)-1)*100,IF(B169+C169&lt;&gt;0,100,0))</f>
        <v>30.188378316114051</v>
      </c>
      <c r="E169" s="113">
        <v>2657876</v>
      </c>
      <c r="F169" s="113">
        <v>2547094</v>
      </c>
      <c r="G169" s="111">
        <f>IFERROR(((E169/F169)-1)*100,IF(E169+F169&lt;&gt;0,100,0))</f>
        <v>4.3493487087638005</v>
      </c>
    </row>
    <row r="170" spans="1:7" x14ac:dyDescent="0.2">
      <c r="A170" s="101" t="s">
        <v>92</v>
      </c>
      <c r="B170" s="112">
        <v>24510166</v>
      </c>
      <c r="C170" s="113">
        <v>19218889</v>
      </c>
      <c r="D170" s="111">
        <f t="shared" si="5"/>
        <v>27.531648681669374</v>
      </c>
      <c r="E170" s="113">
        <v>875729046</v>
      </c>
      <c r="F170" s="113">
        <v>702099328</v>
      </c>
      <c r="G170" s="111">
        <f>IFERROR(((E170/F170)-1)*100,IF(E170+F170&lt;&gt;0,100,0))</f>
        <v>24.730078932649246</v>
      </c>
    </row>
    <row r="171" spans="1:7" x14ac:dyDescent="0.2">
      <c r="A171" s="101" t="s">
        <v>93</v>
      </c>
      <c r="B171" s="112">
        <v>139114</v>
      </c>
      <c r="C171" s="113">
        <v>148138</v>
      </c>
      <c r="D171" s="111">
        <f t="shared" si="5"/>
        <v>-6.0916172757833902</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501</v>
      </c>
      <c r="C174" s="113">
        <v>716</v>
      </c>
      <c r="D174" s="111">
        <f t="shared" ref="D174:D177" si="6">IFERROR(((B174/C174)-1)*100,IF(B174+C174&lt;&gt;0,100,0))</f>
        <v>-30.027932960893857</v>
      </c>
      <c r="E174" s="113">
        <v>17796</v>
      </c>
      <c r="F174" s="113">
        <v>18231</v>
      </c>
      <c r="G174" s="111">
        <f t="shared" ref="G174" si="7">IFERROR(((E174/F174)-1)*100,IF(E174+F174&lt;&gt;0,100,0))</f>
        <v>-2.3860457462563711</v>
      </c>
    </row>
    <row r="175" spans="1:7" x14ac:dyDescent="0.2">
      <c r="A175" s="101" t="s">
        <v>32</v>
      </c>
      <c r="B175" s="112">
        <v>4147</v>
      </c>
      <c r="C175" s="113">
        <v>6605</v>
      </c>
      <c r="D175" s="111">
        <f t="shared" si="6"/>
        <v>-37.214231642694926</v>
      </c>
      <c r="E175" s="113">
        <v>221684</v>
      </c>
      <c r="F175" s="113">
        <v>232819</v>
      </c>
      <c r="G175" s="111">
        <f t="shared" ref="G175" si="8">IFERROR(((E175/F175)-1)*100,IF(E175+F175&lt;&gt;0,100,0))</f>
        <v>-4.7826852619416771</v>
      </c>
    </row>
    <row r="176" spans="1:7" x14ac:dyDescent="0.2">
      <c r="A176" s="101" t="s">
        <v>92</v>
      </c>
      <c r="B176" s="112">
        <v>45555</v>
      </c>
      <c r="C176" s="113">
        <v>91136</v>
      </c>
      <c r="D176" s="111">
        <f t="shared" si="6"/>
        <v>-50.014264396067418</v>
      </c>
      <c r="E176" s="113">
        <v>4026333</v>
      </c>
      <c r="F176" s="113">
        <v>2262242</v>
      </c>
      <c r="G176" s="111">
        <f t="shared" ref="G176" si="9">IFERROR(((E176/F176)-1)*100,IF(E176+F176&lt;&gt;0,100,0))</f>
        <v>77.979765206374907</v>
      </c>
    </row>
    <row r="177" spans="1:7" x14ac:dyDescent="0.2">
      <c r="A177" s="101" t="s">
        <v>93</v>
      </c>
      <c r="B177" s="112">
        <v>50149</v>
      </c>
      <c r="C177" s="113">
        <v>62427</v>
      </c>
      <c r="D177" s="111">
        <f t="shared" si="6"/>
        <v>-19.667771957646529</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2021-11-02T09:21:25Z</dcterms:modified>
</cp:coreProperties>
</file>