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<sst xmlns="http://schemas.openxmlformats.org/spreadsheetml/2006/main" count="265" uniqueCount="100">
  <si>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</si>
  <si>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</si>
  <si>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</si>
  <si>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</si>
  <si>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</si>
  <si>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</si>
  <si>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</si>
  <si>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</si>
  <si>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</si>
  <si>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</si>
  <si>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</si>
  <si>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</si>
  <si>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</si>
  <si>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</si>
  <si>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</si>
  <si>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</si>
  <si>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</si>
  <si>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</si>
  <si>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</si>
  <si>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</si>
  <si>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</si>
  <si>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</si>
  <si>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</si>
  <si>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</si>
  <si>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</si>
  <si>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</si>
  <si>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</si>
  <si>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</si>
  <si>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</si>
  <si>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</si>
  <si>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</si>
  <si>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</si>
  <si>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</si>
  <si>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</si>
  <si>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</si>
  <si>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</si>
  <si>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</si>
  <si>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</si>
  <si>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</si>
  <si>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</si>
  <si>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</si>
  <si>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</si>
  <si>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</si>
  <si>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</si>
  <si>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</si>
  <si>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</si>
  <si>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</si>
  <si>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</si>
  <si>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</si>
  <si>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</si>
  <si>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</si>
  <si>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</si>
  <si>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</si>
  <si>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</si>
  <si>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</si>
  <si>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</si>
  <si>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</si>
  <si>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</si>
  <si>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</si>
  <si>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</si>
  <si>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</si>
  <si>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</si>
  <si>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</si>
  <si>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</si>
  <si>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</si>
  <si>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</si>
  <si>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</si>
  <si>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</si>
  <si>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</si>
  <si>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</si>
  <si>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</si>
  <si>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</si>
  <si>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</si>
  <si>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</si>
  <si>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</si>
  <si>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</si>
  <si>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</si>
  <si>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</si>
  <si>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</si>
  <si>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</si>
  <si>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</si>
  <si>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</si>
  <si>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</si>
  <si>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</si>
  <si>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</si>
  <si>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</si>
  <si>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</si>
  <si>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</si>
  <si>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</si>
  <si>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</si>
  <si>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</si>
  <si>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</si>
  <si>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</si>
  <si>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</si>
  <si>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</si>
  <si>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</si>
  <si>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</si>
  <si>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5 November 2021</t>
  </si>
  <si>
    <t>05.11.2021</t>
  </si>
  <si>
    <t>30.10.2020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</si>
</sst>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1216566</v>
      </c>
      <c r="C11" s="67">
        <v>1669649</v>
      </c>
      <c r="D11" s="98">
        <f>IFERROR(((B11/C11)-1)*100,IF(B11+C11&lt;&gt;0,100,0))</f>
        <v>-27.136422086318746</v>
      </c>
      <c r="E11" s="67">
        <v>70673790</v>
      </c>
      <c r="F11" s="67">
        <v>78857158</v>
      </c>
      <c r="G11" s="98">
        <f>IFERROR(((E11/F11)-1)*100,IF(E11+F11&lt;&gt;0,100,0))</f>
        <v>-10.377457427517234</v>
      </c>
    </row>
    <row r="12" spans="1:7" s="16" customFormat="1" ht="12" x14ac:dyDescent="0.2">
      <c r="A12" s="64" t="s">
        <v>9</v>
      </c>
      <c r="B12" s="67">
        <v>1710709.0549999999</v>
      </c>
      <c r="C12" s="67">
        <v>1668144.8060000001</v>
      </c>
      <c r="D12" s="98">
        <f>IFERROR(((B12/C12)-1)*100,IF(B12+C12&lt;&gt;0,100,0))</f>
        <v>2.5515919749235394</v>
      </c>
      <c r="E12" s="67">
        <v>108637831.774</v>
      </c>
      <c r="F12" s="67">
        <v>95981004.493000001</v>
      </c>
      <c r="G12" s="98">
        <f>IFERROR(((E12/F12)-1)*100,IF(E12+F12&lt;&gt;0,100,0))</f>
        <v>13.186804355567116</v>
      </c>
    </row>
    <row r="13" spans="1:7" s="16" customFormat="1" ht="12" x14ac:dyDescent="0.2">
      <c r="A13" s="64" t="s">
        <v>10</v>
      </c>
      <c r="B13" s="67">
        <v>83380532.283220693</v>
      </c>
      <c r="C13" s="67">
        <v>99910613.977481201</v>
      </c>
      <c r="D13" s="98">
        <f>IFERROR(((B13/C13)-1)*100,IF(B13+C13&lt;&gt;0,100,0))</f>
        <v>-16.5448704959277</v>
      </c>
      <c r="E13" s="67">
        <v>5091994393.8985004</v>
      </c>
      <c r="F13" s="67">
        <v>4865457575.6086998</v>
      </c>
      <c r="G13" s="98">
        <f>IFERROR(((E13/F13)-1)*100,IF(E13+F13&lt;&gt;0,100,0))</f>
        <v>4.6560228872504217</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332</v>
      </c>
      <c r="C16" s="67">
        <v>457</v>
      </c>
      <c r="D16" s="98">
        <f>IFERROR(((B16/C16)-1)*100,IF(B16+C16&lt;&gt;0,100,0))</f>
        <v>-27.352297592997811</v>
      </c>
      <c r="E16" s="67">
        <v>15425</v>
      </c>
      <c r="F16" s="67">
        <v>13815</v>
      </c>
      <c r="G16" s="98">
        <f>IFERROR(((E16/F16)-1)*100,IF(E16+F16&lt;&gt;0,100,0))</f>
        <v>11.653999276149118</v>
      </c>
    </row>
    <row r="17" spans="1:7" s="16" customFormat="1" ht="12" x14ac:dyDescent="0.2">
      <c r="A17" s="64" t="s">
        <v>9</v>
      </c>
      <c r="B17" s="67">
        <v>110874.99400000001</v>
      </c>
      <c r="C17" s="67">
        <v>157808.70699999999</v>
      </c>
      <c r="D17" s="98">
        <f>IFERROR(((B17/C17)-1)*100,IF(B17+C17&lt;&gt;0,100,0))</f>
        <v>-29.740889392116998</v>
      </c>
      <c r="E17" s="67">
        <v>10222137.522</v>
      </c>
      <c r="F17" s="67">
        <v>7714330.7989999996</v>
      </c>
      <c r="G17" s="98">
        <f>IFERROR(((E17/F17)-1)*100,IF(E17+F17&lt;&gt;0,100,0))</f>
        <v>32.508415679103166</v>
      </c>
    </row>
    <row r="18" spans="1:7" s="16" customFormat="1" ht="12" x14ac:dyDescent="0.2">
      <c r="A18" s="64" t="s">
        <v>10</v>
      </c>
      <c r="B18" s="67">
        <v>7683481.50205079</v>
      </c>
      <c r="C18" s="67">
        <v>6846253.9289012402</v>
      </c>
      <c r="D18" s="98">
        <f>IFERROR(((B18/C18)-1)*100,IF(B18+C18&lt;&gt;0,100,0))</f>
        <v>12.228988025337785</v>
      </c>
      <c r="E18" s="67">
        <v>459633889.37497199</v>
      </c>
      <c r="F18" s="67">
        <v>282942243.23683101</v>
      </c>
      <c r="G18" s="98">
        <f>IFERROR(((E18/F18)-1)*100,IF(E18+F18&lt;&gt;0,100,0))</f>
        <v>62.447955496784857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12293194.35706</v>
      </c>
      <c r="C24" s="66">
        <v>14662712.22724</v>
      </c>
      <c r="D24" s="65">
        <f>B24-C24</f>
        <v>-2369517.8701799996</v>
      </c>
      <c r="E24" s="67">
        <v>877721191.90022004</v>
      </c>
      <c r="F24" s="67">
        <v>773321171.52337003</v>
      </c>
      <c r="G24" s="65">
        <f>E24-F24</f>
        <v>104400020.37685001</v>
      </c>
    </row>
    <row r="25" spans="1:7" s="16" customFormat="1" ht="12" x14ac:dyDescent="0.2">
      <c r="A25" s="68" t="s">
        <v>15</v>
      </c>
      <c r="B25" s="66">
        <v>13348587.382309999</v>
      </c>
      <c r="C25" s="66">
        <v>17545254.357969999</v>
      </c>
      <c r="D25" s="65">
        <f>B25-C25</f>
        <v>-4196666.97566</v>
      </c>
      <c r="E25" s="67">
        <v>987326625.72704005</v>
      </c>
      <c r="F25" s="67">
        <v>893916199.44152999</v>
      </c>
      <c r="G25" s="65">
        <f>E25-F25</f>
        <v>93410426.285510063</v>
      </c>
    </row>
    <row r="26" spans="1:7" s="28" customFormat="1" ht="12" x14ac:dyDescent="0.2">
      <c r="A26" s="69" t="s">
        <v>16</v>
      </c>
      <c r="B26" s="70">
        <f>B24-B25</f>
        <v>-1055393.025249999</v>
      </c>
      <c r="C26" s="70">
        <f>C24-C25</f>
        <v>-2882542.1307299994</v>
      </c>
      <c r="D26" s="70"/>
      <c r="E26" s="70">
        <f>E24-E25</f>
        <v>-109605433.82682002</v>
      </c>
      <c r="F26" s="70">
        <f>F24-F25</f>
        <v>-120595027.91815996</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67825.342315200003</v>
      </c>
      <c r="C33" s="126">
        <v>51684.703532940002</v>
      </c>
      <c r="D33" s="98">
        <f t="shared" ref="D33:D42" si="0">IFERROR(((B33/C33)-1)*100,IF(B33+C33&lt;&gt;0,100,0))</f>
        <v>31.229043951027325</v>
      </c>
      <c r="E33" s="64"/>
      <c r="F33" s="126">
        <v>69105.600000000006</v>
      </c>
      <c r="G33" s="126">
        <v>67464.69</v>
      </c>
    </row>
    <row r="34" spans="1:7" s="16" customFormat="1" ht="12" x14ac:dyDescent="0.2">
      <c r="A34" s="64" t="s">
        <v>23</v>
      </c>
      <c r="B34" s="126">
        <v>78761.817538920004</v>
      </c>
      <c r="C34" s="126">
        <v>55050.401133550004</v>
      </c>
      <c r="D34" s="98">
        <f t="shared" si="0"/>
        <v>43.072195510160014</v>
      </c>
      <c r="E34" s="64"/>
      <c r="F34" s="126">
        <v>80419.06</v>
      </c>
      <c r="G34" s="126">
        <v>78129.7</v>
      </c>
    </row>
    <row r="35" spans="1:7" s="16" customFormat="1" ht="12" x14ac:dyDescent="0.2">
      <c r="A35" s="64" t="s">
        <v>24</v>
      </c>
      <c r="B35" s="126">
        <v>64583.914709329998</v>
      </c>
      <c r="C35" s="126">
        <v>36710.71170118</v>
      </c>
      <c r="D35" s="98">
        <f t="shared" si="0"/>
        <v>75.926621186300963</v>
      </c>
      <c r="E35" s="64"/>
      <c r="F35" s="126">
        <v>65244.14</v>
      </c>
      <c r="G35" s="126">
        <v>63559.13</v>
      </c>
    </row>
    <row r="36" spans="1:7" s="16" customFormat="1" ht="12" x14ac:dyDescent="0.2">
      <c r="A36" s="64" t="s">
        <v>25</v>
      </c>
      <c r="B36" s="126">
        <v>61115.793678590002</v>
      </c>
      <c r="C36" s="126">
        <v>47472.915407870001</v>
      </c>
      <c r="D36" s="98">
        <f t="shared" si="0"/>
        <v>28.738235588662199</v>
      </c>
      <c r="E36" s="64"/>
      <c r="F36" s="126">
        <v>62396.98</v>
      </c>
      <c r="G36" s="126">
        <v>60793.68</v>
      </c>
    </row>
    <row r="37" spans="1:7" s="16" customFormat="1" ht="12" x14ac:dyDescent="0.2">
      <c r="A37" s="64" t="s">
        <v>79</v>
      </c>
      <c r="B37" s="126">
        <v>61367.609680770001</v>
      </c>
      <c r="C37" s="126">
        <v>47317.785687930002</v>
      </c>
      <c r="D37" s="98">
        <f t="shared" si="0"/>
        <v>29.69247987532917</v>
      </c>
      <c r="E37" s="64"/>
      <c r="F37" s="126">
        <v>63885.36</v>
      </c>
      <c r="G37" s="126">
        <v>61247.64</v>
      </c>
    </row>
    <row r="38" spans="1:7" s="16" customFormat="1" ht="12" x14ac:dyDescent="0.2">
      <c r="A38" s="64" t="s">
        <v>26</v>
      </c>
      <c r="B38" s="126">
        <v>89603.662839290002</v>
      </c>
      <c r="C38" s="126">
        <v>73439.583341460006</v>
      </c>
      <c r="D38" s="98">
        <f t="shared" si="0"/>
        <v>22.010037043203965</v>
      </c>
      <c r="E38" s="64"/>
      <c r="F38" s="126">
        <v>90742.62</v>
      </c>
      <c r="G38" s="126">
        <v>87463.98</v>
      </c>
    </row>
    <row r="39" spans="1:7" s="16" customFormat="1" ht="12" x14ac:dyDescent="0.2">
      <c r="A39" s="64" t="s">
        <v>27</v>
      </c>
      <c r="B39" s="126">
        <v>14192.594735230001</v>
      </c>
      <c r="C39" s="126">
        <v>9459.7562615499992</v>
      </c>
      <c r="D39" s="98">
        <f t="shared" si="0"/>
        <v>50.031294071677458</v>
      </c>
      <c r="E39" s="64"/>
      <c r="F39" s="126">
        <v>14480.23</v>
      </c>
      <c r="G39" s="126">
        <v>13956.14</v>
      </c>
    </row>
    <row r="40" spans="1:7" s="16" customFormat="1" ht="12" x14ac:dyDescent="0.2">
      <c r="A40" s="64" t="s">
        <v>28</v>
      </c>
      <c r="B40" s="126">
        <v>87061.975730780003</v>
      </c>
      <c r="C40" s="126">
        <v>68195.35103315</v>
      </c>
      <c r="D40" s="98">
        <f t="shared" si="0"/>
        <v>27.665558446145198</v>
      </c>
      <c r="E40" s="64"/>
      <c r="F40" s="126">
        <v>88054.83</v>
      </c>
      <c r="G40" s="126">
        <v>85112.69</v>
      </c>
    </row>
    <row r="41" spans="1:7" s="16" customFormat="1" ht="12" x14ac:dyDescent="0.2">
      <c r="A41" s="64" t="s">
        <v>29</v>
      </c>
      <c r="B41" s="72"/>
      <c r="C41" s="126">
        <v>4379.7903017299996</v>
      </c>
      <c r="D41" s="98">
        <f t="shared" si="0"/>
        <v>-100</v>
      </c>
      <c r="E41" s="64"/>
      <c r="F41" s="72"/>
      <c r="G41" s="72"/>
    </row>
    <row r="42" spans="1:7" s="16" customFormat="1" ht="12" x14ac:dyDescent="0.2">
      <c r="A42" s="64" t="s">
        <v>78</v>
      </c>
      <c r="B42" s="126">
        <v>1399.84977658</v>
      </c>
      <c r="C42" s="126">
        <v>853.05580322000003</v>
      </c>
      <c r="D42" s="98">
        <f t="shared" si="0"/>
        <v>64.098265470563092</v>
      </c>
      <c r="E42" s="64"/>
      <c r="F42" s="126">
        <v>1465.26</v>
      </c>
      <c r="G42" s="126">
        <v>1332.79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19247.843891005101</v>
      </c>
      <c r="D48" s="72"/>
      <c r="E48" s="127">
        <v>15775.8904664448</v>
      </c>
      <c r="F48" s="72"/>
      <c r="G48" s="98">
        <f>IFERROR(((C48/E48)-1)*100,IF(C48+E48&lt;&gt;0,100,0))</f>
        <v>22.007971162991534</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3502</v>
      </c>
      <c r="D54" s="75"/>
      <c r="E54" s="128">
        <v>1693079</v>
      </c>
      <c r="F54" s="128">
        <v>190303487.97999999</v>
      </c>
      <c r="G54" s="128">
        <v>9817168.8000000007</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6230</v>
      </c>
      <c r="C68" s="66">
        <v>6403</v>
      </c>
      <c r="D68" s="98">
        <f>IFERROR(((B68/C68)-1)*100,IF(B68+C68&lt;&gt;0,100,0))</f>
        <v>-2.7018585038263265</v>
      </c>
      <c r="E68" s="66">
        <v>281501</v>
      </c>
      <c r="F68" s="66">
        <v>289669</v>
      </c>
      <c r="G68" s="98">
        <f>IFERROR(((E68/F68)-1)*100,IF(E68+F68&lt;&gt;0,100,0))</f>
        <v>-2.8197701514487195</v>
      </c>
    </row>
    <row r="69" spans="1:7" s="16" customFormat="1" ht="12" x14ac:dyDescent="0.2">
      <c r="A69" s="79" t="s">
        <v>54</v>
      </c>
      <c r="B69" s="67">
        <v>256932159.02500001</v>
      </c>
      <c r="C69" s="66">
        <v>208336008.55399999</v>
      </c>
      <c r="D69" s="98">
        <f>IFERROR(((B69/C69)-1)*100,IF(B69+C69&lt;&gt;0,100,0))</f>
        <v>23.325852697424622</v>
      </c>
      <c r="E69" s="66">
        <v>8539122390.9230003</v>
      </c>
      <c r="F69" s="66">
        <v>9477284333.7029991</v>
      </c>
      <c r="G69" s="98">
        <f>IFERROR(((E69/F69)-1)*100,IF(E69+F69&lt;&gt;0,100,0))</f>
        <v>-9.8990587360951015</v>
      </c>
    </row>
    <row r="70" spans="1:7" s="62" customFormat="1" ht="12" x14ac:dyDescent="0.2">
      <c r="A70" s="79" t="s">
        <v>55</v>
      </c>
      <c r="B70" s="67">
        <v>247124946.44959</v>
      </c>
      <c r="C70" s="66">
        <v>198586377.38455999</v>
      </c>
      <c r="D70" s="98">
        <f>IFERROR(((B70/C70)-1)*100,IF(B70+C70&lt;&gt;0,100,0))</f>
        <v>24.442043660948443</v>
      </c>
      <c r="E70" s="66">
        <v>8398779691.0996904</v>
      </c>
      <c r="F70" s="66">
        <v>9123393133.0921192</v>
      </c>
      <c r="G70" s="98">
        <f>IFERROR(((E70/F70)-1)*100,IF(E70+F70&lt;&gt;0,100,0))</f>
        <v>-7.9423678386074448</v>
      </c>
    </row>
    <row r="71" spans="1:7" s="16" customFormat="1" ht="12" x14ac:dyDescent="0.2">
      <c r="A71" s="79" t="s">
        <v>94</v>
      </c>
      <c r="B71" s="98">
        <f>IFERROR(B69/B68/1000,)</f>
        <v>41.241117018459065</v>
      </c>
      <c r="C71" s="98">
        <f>IFERROR(C69/C68/1000,)</f>
        <v>32.537249500858969</v>
      </c>
      <c r="D71" s="98">
        <f>IFERROR(((B71/C71)-1)*100,IF(B71+C71&lt;&gt;0,100,0))</f>
        <v>26.750471078910088</v>
      </c>
      <c r="E71" s="98">
        <f>IFERROR(E69/E68/1000,)</f>
        <v>30.334252421565111</v>
      </c>
      <c r="F71" s="98">
        <f>IFERROR(F69/F68/1000,)</f>
        <v>32.717634036445041</v>
      </c>
      <c r="G71" s="98">
        <f>IFERROR(((E71/F71)-1)*100,IF(E71+F71&lt;&gt;0,100,0))</f>
        <v>-7.2847003919202074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2718</v>
      </c>
      <c r="C74" s="66">
        <v>2331</v>
      </c>
      <c r="D74" s="98">
        <f>IFERROR(((B74/C74)-1)*100,IF(B74+C74&lt;&gt;0,100,0))</f>
        <v>16.602316602316591</v>
      </c>
      <c r="E74" s="66">
        <v>127625</v>
      </c>
      <c r="F74" s="66">
        <v>124656</v>
      </c>
      <c r="G74" s="98">
        <f>IFERROR(((E74/F74)-1)*100,IF(E74+F74&lt;&gt;0,100,0))</f>
        <v>2.3817545886279046</v>
      </c>
    </row>
    <row r="75" spans="1:7" s="16" customFormat="1" ht="12" x14ac:dyDescent="0.2">
      <c r="A75" s="79" t="s">
        <v>54</v>
      </c>
      <c r="B75" s="67">
        <v>543724725.71399999</v>
      </c>
      <c r="C75" s="66">
        <v>396669474.86000001</v>
      </c>
      <c r="D75" s="98">
        <f>IFERROR(((B75/C75)-1)*100,IF(B75+C75&lt;&gt;0,100,0))</f>
        <v>37.072489862221289</v>
      </c>
      <c r="E75" s="66">
        <v>21017012873.872002</v>
      </c>
      <c r="F75" s="66">
        <v>18646705974.66</v>
      </c>
      <c r="G75" s="98">
        <f>IFERROR(((E75/F75)-1)*100,IF(E75+F75&lt;&gt;0,100,0))</f>
        <v>12.711665547969364</v>
      </c>
    </row>
    <row r="76" spans="1:7" s="16" customFormat="1" ht="12" x14ac:dyDescent="0.2">
      <c r="A76" s="79" t="s">
        <v>55</v>
      </c>
      <c r="B76" s="67">
        <v>523076534.32466</v>
      </c>
      <c r="C76" s="66">
        <v>370060349.57783997</v>
      </c>
      <c r="D76" s="98">
        <f>IFERROR(((B76/C76)-1)*100,IF(B76+C76&lt;&gt;0,100,0))</f>
        <v>41.348981300314634</v>
      </c>
      <c r="E76" s="66">
        <v>20323457584.106499</v>
      </c>
      <c r="F76" s="66">
        <v>18072255571.451099</v>
      </c>
      <c r="G76" s="98">
        <f>IFERROR(((E76/F76)-1)*100,IF(E76+F76&lt;&gt;0,100,0))</f>
        <v>12.456674285923896</v>
      </c>
    </row>
    <row r="77" spans="1:7" s="16" customFormat="1" ht="12" x14ac:dyDescent="0.2">
      <c r="A77" s="79" t="s">
        <v>94</v>
      </c>
      <c r="B77" s="98">
        <f>IFERROR(B75/B74/1000,)</f>
        <v>200.04588878366445</v>
      </c>
      <c r="C77" s="98">
        <f>IFERROR(C75/C74/1000,)</f>
        <v>170.17137488631488</v>
      </c>
      <c r="D77" s="98">
        <f>IFERROR(((B77/C77)-1)*100,IF(B77+C77&lt;&gt;0,100,0))</f>
        <v>17.555545941441466</v>
      </c>
      <c r="E77" s="98">
        <f>IFERROR(E75/E74/1000,)</f>
        <v>164.67786776785113</v>
      </c>
      <c r="F77" s="98">
        <f>IFERROR(F75/F74/1000,)</f>
        <v>149.58530656093569</v>
      </c>
      <c r="G77" s="98">
        <f>IFERROR(((E77/F77)-1)*100,IF(E77+F77&lt;&gt;0,100,0))</f>
        <v>10.089601414673211</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174</v>
      </c>
      <c r="C80" s="66">
        <v>148</v>
      </c>
      <c r="D80" s="98">
        <f>IFERROR(((B80/C80)-1)*100,IF(B80+C80&lt;&gt;0,100,0))</f>
        <v>17.567567567567565</v>
      </c>
      <c r="E80" s="66">
        <v>7260</v>
      </c>
      <c r="F80" s="66">
        <v>9478</v>
      </c>
      <c r="G80" s="98">
        <f>IFERROR(((E80/F80)-1)*100,IF(E80+F80&lt;&gt;0,100,0))</f>
        <v>-23.401561510867275</v>
      </c>
    </row>
    <row r="81" spans="1:7" s="16" customFormat="1" ht="12" x14ac:dyDescent="0.2">
      <c r="A81" s="79" t="s">
        <v>54</v>
      </c>
      <c r="B81" s="67">
        <v>16506951.277000001</v>
      </c>
      <c r="C81" s="66">
        <v>13003956.810000001</v>
      </c>
      <c r="D81" s="98">
        <f>IFERROR(((B81/C81)-1)*100,IF(B81+C81&lt;&gt;0,100,0))</f>
        <v>26.937912192281409</v>
      </c>
      <c r="E81" s="66">
        <v>639304944.55799997</v>
      </c>
      <c r="F81" s="66">
        <v>805589778.62399995</v>
      </c>
      <c r="G81" s="98">
        <f>IFERROR(((E81/F81)-1)*100,IF(E81+F81&lt;&gt;0,100,0))</f>
        <v>-20.641378338988538</v>
      </c>
    </row>
    <row r="82" spans="1:7" s="16" customFormat="1" ht="12" x14ac:dyDescent="0.2">
      <c r="A82" s="79" t="s">
        <v>55</v>
      </c>
      <c r="B82" s="67">
        <v>5111741.1993902596</v>
      </c>
      <c r="C82" s="66">
        <v>6261420.5692203399</v>
      </c>
      <c r="D82" s="98">
        <f>IFERROR(((B82/C82)-1)*100,IF(B82+C82&lt;&gt;0,100,0))</f>
        <v>-18.361318443958741</v>
      </c>
      <c r="E82" s="66">
        <v>216757496.92596501</v>
      </c>
      <c r="F82" s="66">
        <v>276778484.31011301</v>
      </c>
      <c r="G82" s="98">
        <f>IFERROR(((E82/F82)-1)*100,IF(E82+F82&lt;&gt;0,100,0))</f>
        <v>-21.685568346742667</v>
      </c>
    </row>
    <row r="83" spans="1:7" s="32" customFormat="1" x14ac:dyDescent="0.2">
      <c r="A83" s="79" t="s">
        <v>94</v>
      </c>
      <c r="B83" s="98">
        <f>IFERROR(B81/B80/1000,)</f>
        <v>94.86753607471266</v>
      </c>
      <c r="C83" s="98">
        <f>IFERROR(C81/C80/1000,)</f>
        <v>87.864573040540549</v>
      </c>
      <c r="D83" s="98">
        <f>IFERROR(((B83/C83)-1)*100,IF(B83+C83&lt;&gt;0,100,0))</f>
        <v>7.9701781865382237</v>
      </c>
      <c r="E83" s="98">
        <f>IFERROR(E81/E80/1000,)</f>
        <v>88.058532308264461</v>
      </c>
      <c r="F83" s="98">
        <f>IFERROR(F81/F80/1000,)</f>
        <v>84.995756343532378</v>
      </c>
      <c r="G83" s="98">
        <f>IFERROR(((E83/F83)-1)*100,IF(E83+F83&lt;&gt;0,100,0))</f>
        <v>3.6034457442240875</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9122</v>
      </c>
      <c r="C86" s="64">
        <f>C68+C74+C80</f>
        <v>8882</v>
      </c>
      <c r="D86" s="98">
        <f>IFERROR(((B86/C86)-1)*100,IF(B86+C86&lt;&gt;0,100,0))</f>
        <v>2.7020941229452866</v>
      </c>
      <c r="E86" s="64">
        <f>E68+E74+E80</f>
        <v>416386</v>
      </c>
      <c r="F86" s="64">
        <f>F68+F74+F80</f>
        <v>423803</v>
      </c>
      <c r="G86" s="98">
        <f>IFERROR(((E86/F86)-1)*100,IF(E86+F86&lt;&gt;0,100,0))</f>
        <v>-1.7501055915130403</v>
      </c>
    </row>
    <row r="87" spans="1:7" s="62" customFormat="1" ht="12" x14ac:dyDescent="0.2">
      <c r="A87" s="79" t="s">
        <v>54</v>
      </c>
      <c r="B87" s="64">
        <f t="shared" ref="B87:C87" si="1">B69+B75+B81</f>
        <v>817163836.01599991</v>
      </c>
      <c r="C87" s="64">
        <f t="shared" si="1"/>
        <v>618009440.22399998</v>
      </c>
      <c r="D87" s="98">
        <f>IFERROR(((B87/C87)-1)*100,IF(B87+C87&lt;&gt;0,100,0))</f>
        <v>32.225138133782494</v>
      </c>
      <c r="E87" s="64">
        <f t="shared" ref="E87:F87" si="2">E69+E75+E81</f>
        <v>30195440209.353001</v>
      </c>
      <c r="F87" s="64">
        <f t="shared" si="2"/>
        <v>28929580086.987</v>
      </c>
      <c r="G87" s="98">
        <f>IFERROR(((E87/F87)-1)*100,IF(E87+F87&lt;&gt;0,100,0))</f>
        <v>4.3756602016335799</v>
      </c>
    </row>
    <row r="88" spans="1:7" s="62" customFormat="1" ht="12" x14ac:dyDescent="0.2">
      <c r="A88" s="79" t="s">
        <v>55</v>
      </c>
      <c r="B88" s="64">
        <f t="shared" ref="B88:C88" si="3">B70+B76+B82</f>
        <v>775313221.97364032</v>
      </c>
      <c r="C88" s="64">
        <f t="shared" si="3"/>
        <v>574908147.53162026</v>
      </c>
      <c r="D88" s="98">
        <f>IFERROR(((B88/C88)-1)*100,IF(B88+C88&lt;&gt;0,100,0))</f>
        <v>34.858624860764856</v>
      </c>
      <c r="E88" s="64">
        <f t="shared" ref="E88:F88" si="4">E70+E76+E82</f>
        <v>28938994772.132153</v>
      </c>
      <c r="F88" s="64">
        <f t="shared" si="4"/>
        <v>27472427188.853333</v>
      </c>
      <c r="G88" s="98">
        <f>IFERROR(((E88/F88)-1)*100,IF(E88+F88&lt;&gt;0,100,0))</f>
        <v>5.3383254897618526</v>
      </c>
    </row>
    <row r="89" spans="1:7" s="63" customFormat="1" x14ac:dyDescent="0.2">
      <c r="A89" s="79" t="s">
        <v>95</v>
      </c>
      <c r="B89" s="98">
        <f>IFERROR((B75/B87)*100,IF(B75+B87&lt;&gt;0,100,0))</f>
        <v>66.538030900250703</v>
      </c>
      <c r="C89" s="98">
        <f>IFERROR((C75/C87)*100,IF(C75+C87&lt;&gt;0,100,0))</f>
        <v>64.185018713666508</v>
      </c>
      <c r="D89" s="98">
        <f>IFERROR(((B89/C89)-1)*100,IF(B89+C89&lt;&gt;0,100,0))</f>
        <v>3.6659834860859553</v>
      </c>
      <c r="E89" s="98">
        <f>IFERROR((E75/E87)*100,IF(E75+E87&lt;&gt;0,100,0))</f>
        <v>69.603267010368029</v>
      </c>
      <c r="F89" s="98">
        <f>IFERROR((F75/F87)*100,IF(F75+F87&lt;&gt;0,100,0))</f>
        <v>64.45550166505042</v>
      </c>
      <c r="G89" s="98">
        <f>IFERROR(((E89/F89)-1)*100,IF(E89+F89&lt;&gt;0,100,0))</f>
        <v>7.9865414314335803</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29175581.813000001</v>
      </c>
      <c r="C95" s="129">
        <v>23621975.410999998</v>
      </c>
      <c r="D95" s="65">
        <f>B95-C95</f>
        <v>5553606.4020000026</v>
      </c>
      <c r="E95" s="129">
        <v>951561221.99899995</v>
      </c>
      <c r="F95" s="129">
        <v>1146974331.961</v>
      </c>
      <c r="G95" s="80">
        <f>E95-F95</f>
        <v>-195413109.96200001</v>
      </c>
    </row>
    <row r="96" spans="1:7" s="16" customFormat="1" ht="13.5" x14ac:dyDescent="0.2">
      <c r="A96" s="79" t="s">
        <v>88</v>
      </c>
      <c r="B96" s="66">
        <v>38240535.886</v>
      </c>
      <c r="C96" s="129">
        <v>29068767.410999998</v>
      </c>
      <c r="D96" s="65">
        <f>B96-C96</f>
        <v>9171768.4750000015</v>
      </c>
      <c r="E96" s="129">
        <v>1078228533.089</v>
      </c>
      <c r="F96" s="129">
        <v>1228571806.7750001</v>
      </c>
      <c r="G96" s="80">
        <f>E96-F96</f>
        <v>-150343273.68600011</v>
      </c>
    </row>
    <row r="97" spans="1:7" s="28" customFormat="1" ht="12" x14ac:dyDescent="0.2">
      <c r="A97" s="81" t="s">
        <v>16</v>
      </c>
      <c r="B97" s="65">
        <f>B95-B96</f>
        <v>-9064954.0729999989</v>
      </c>
      <c r="C97" s="65">
        <f>C95-C96</f>
        <v>-5446792</v>
      </c>
      <c r="D97" s="82"/>
      <c r="E97" s="65">
        <f>E95-E96</f>
        <v>-126667311.09000003</v>
      </c>
      <c r="F97" s="82">
        <f>F95-F96</f>
        <v>-81597474.81400013</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806.47888203421496</v>
      </c>
      <c r="C104" s="131">
        <v>717.34973079809401</v>
      </c>
      <c r="D104" s="98">
        <f>IFERROR(((B104/C104)-1)*100,IF(B104+C104&lt;&gt;0,100,0))</f>
        <v>12.424783534380012</v>
      </c>
      <c r="E104" s="84"/>
      <c r="F104" s="130">
        <v>806.47888203421496</v>
      </c>
      <c r="G104" s="130">
        <v>794.65858914427099</v>
      </c>
    </row>
    <row r="105" spans="1:7" s="16" customFormat="1" ht="12" x14ac:dyDescent="0.2">
      <c r="A105" s="79" t="s">
        <v>50</v>
      </c>
      <c r="B105" s="130">
        <v>795.93423579378498</v>
      </c>
      <c r="C105" s="131">
        <v>708.59006728289205</v>
      </c>
      <c r="D105" s="98">
        <f>IFERROR(((B105/C105)-1)*100,IF(B105+C105&lt;&gt;0,100,0))</f>
        <v>12.32647373195852</v>
      </c>
      <c r="E105" s="84"/>
      <c r="F105" s="130">
        <v>795.93423579378498</v>
      </c>
      <c r="G105" s="130">
        <v>784.35626936033202</v>
      </c>
    </row>
    <row r="106" spans="1:7" s="16" customFormat="1" ht="12" x14ac:dyDescent="0.2">
      <c r="A106" s="79" t="s">
        <v>51</v>
      </c>
      <c r="B106" s="130">
        <v>853.727401270315</v>
      </c>
      <c r="C106" s="131">
        <v>753.541319593362</v>
      </c>
      <c r="D106" s="98">
        <f>IFERROR(((B106/C106)-1)*100,IF(B106+C106&lt;&gt;0,100,0))</f>
        <v>13.295366700132249</v>
      </c>
      <c r="E106" s="84"/>
      <c r="F106" s="130">
        <v>853.727401270315</v>
      </c>
      <c r="G106" s="130">
        <v>840.43539515740804</v>
      </c>
    </row>
    <row r="107" spans="1:7" s="28" customFormat="1" ht="12" x14ac:dyDescent="0.2">
      <c r="A107" s="81" t="s">
        <v>52</v>
      </c>
      <c r="B107" s="85"/>
      <c r="C107" s="84"/>
      <c r="D107" s="86"/>
      <c r="E107" s="84"/>
      <c r="F107" s="71"/>
      <c r="G107" s="71"/>
    </row>
    <row r="108" spans="1:7" s="16" customFormat="1" ht="12" x14ac:dyDescent="0.2">
      <c r="A108" s="79" t="s">
        <v>56</v>
      </c>
      <c r="B108" s="130">
        <v>607.36663801363795</v>
      </c>
      <c r="C108" s="131">
        <v>588.95549491049303</v>
      </c>
      <c r="D108" s="98">
        <f>IFERROR(((B108/C108)-1)*100,IF(B108+C108&lt;&gt;0,100,0))</f>
        <v>3.1260669545061237</v>
      </c>
      <c r="E108" s="84"/>
      <c r="F108" s="130">
        <v>607.36663801363795</v>
      </c>
      <c r="G108" s="130">
        <v>605.70246138960897</v>
      </c>
    </row>
    <row r="109" spans="1:7" s="16" customFormat="1" ht="12" x14ac:dyDescent="0.2">
      <c r="A109" s="79" t="s">
        <v>57</v>
      </c>
      <c r="B109" s="130">
        <v>791.501326806149</v>
      </c>
      <c r="C109" s="131">
        <v>764.55884041346599</v>
      </c>
      <c r="D109" s="98">
        <f>IFERROR(((B109/C109)-1)*100,IF(B109+C109&lt;&gt;0,100,0))</f>
        <v>3.5239258208188184</v>
      </c>
      <c r="E109" s="84"/>
      <c r="F109" s="130">
        <v>791.501326806149</v>
      </c>
      <c r="G109" s="130">
        <v>784.74865101153603</v>
      </c>
    </row>
    <row r="110" spans="1:7" s="16" customFormat="1" ht="12" x14ac:dyDescent="0.2">
      <c r="A110" s="79" t="s">
        <v>59</v>
      </c>
      <c r="B110" s="130">
        <v>907.70852445720095</v>
      </c>
      <c r="C110" s="131">
        <v>820.61393386561804</v>
      </c>
      <c r="D110" s="98">
        <f>IFERROR(((B110/C110)-1)*100,IF(B110+C110&lt;&gt;0,100,0))</f>
        <v>10.613345325652901</v>
      </c>
      <c r="E110" s="84"/>
      <c r="F110" s="130">
        <v>907.70852445720095</v>
      </c>
      <c r="G110" s="130">
        <v>894.52236991137795</v>
      </c>
    </row>
    <row r="111" spans="1:7" s="16" customFormat="1" ht="12" x14ac:dyDescent="0.2">
      <c r="A111" s="79" t="s">
        <v>58</v>
      </c>
      <c r="B111" s="130">
        <v>868.21362544548299</v>
      </c>
      <c r="C111" s="131">
        <v>725.88862957720698</v>
      </c>
      <c r="D111" s="98">
        <f>IFERROR(((B111/C111)-1)*100,IF(B111+C111&lt;&gt;0,100,0))</f>
        <v>19.60700168993872</v>
      </c>
      <c r="E111" s="84"/>
      <c r="F111" s="130">
        <v>868.21362544548299</v>
      </c>
      <c r="G111" s="130">
        <v>852.10829215833803</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20</v>
      </c>
      <c r="F119" s="66">
        <v>13</v>
      </c>
      <c r="G119" s="98">
        <f>IFERROR(((E119/F119)-1)*100,IF(E119+F119&lt;&gt;0,100,0))</f>
        <v>53.846153846153854</v>
      </c>
    </row>
    <row r="120" spans="1:7" s="16" customFormat="1" ht="12" x14ac:dyDescent="0.2">
      <c r="A120" s="79" t="s">
        <v>72</v>
      </c>
      <c r="B120" s="67">
        <v>393</v>
      </c>
      <c r="C120" s="66">
        <v>1139</v>
      </c>
      <c r="D120" s="98">
        <f>IFERROR(((B120/C120)-1)*100,IF(B120+C120&lt;&gt;0,100,0))</f>
        <v>-65.496049165935034</v>
      </c>
      <c r="E120" s="66">
        <v>10526</v>
      </c>
      <c r="F120" s="66">
        <v>13269</v>
      </c>
      <c r="G120" s="98">
        <f>IFERROR(((E120/F120)-1)*100,IF(E120+F120&lt;&gt;0,100,0))</f>
        <v>-20.672243575250583</v>
      </c>
    </row>
    <row r="121" spans="1:7" s="16" customFormat="1" ht="12" x14ac:dyDescent="0.2">
      <c r="A121" s="79" t="s">
        <v>74</v>
      </c>
      <c r="B121" s="67">
        <v>18</v>
      </c>
      <c r="C121" s="66">
        <v>39</v>
      </c>
      <c r="D121" s="98">
        <f>IFERROR(((B121/C121)-1)*100,IF(B121+C121&lt;&gt;0,100,0))</f>
        <v>-53.846153846153847</v>
      </c>
      <c r="E121" s="66">
        <v>385</v>
      </c>
      <c r="F121" s="66">
        <v>400</v>
      </c>
      <c r="G121" s="98">
        <f>IFERROR(((E121/F121)-1)*100,IF(E121+F121&lt;&gt;0,100,0))</f>
        <v>-3.7499999999999978</v>
      </c>
    </row>
    <row r="122" spans="1:7" s="28" customFormat="1" ht="12" x14ac:dyDescent="0.2">
      <c r="A122" s="81" t="s">
        <v>34</v>
      </c>
      <c r="B122" s="82">
        <f>SUM(B119:B121)</f>
        <v>411</v>
      </c>
      <c r="C122" s="82">
        <f>SUM(C119:C121)</f>
        <v>1178</v>
      </c>
      <c r="D122" s="98">
        <f>IFERROR(((B122/C122)-1)*100,IF(B122+C122&lt;&gt;0,100,0))</f>
        <v>-65.11035653650255</v>
      </c>
      <c r="E122" s="82">
        <f>SUM(E119:E121)</f>
        <v>10931</v>
      </c>
      <c r="F122" s="82">
        <f>SUM(F119:F121)</f>
        <v>13682</v>
      </c>
      <c r="G122" s="98">
        <f>IFERROR(((E122/F122)-1)*100,IF(E122+F122&lt;&gt;0,100,0))</f>
        <v>-20.106709545388103</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81</v>
      </c>
      <c r="C125" s="66">
        <v>6</v>
      </c>
      <c r="D125" s="98">
        <f>IFERROR(((B125/C125)-1)*100,IF(B125+C125&lt;&gt;0,100,0))</f>
        <v>1250</v>
      </c>
      <c r="E125" s="66">
        <v>1068</v>
      </c>
      <c r="F125" s="66">
        <v>1463</v>
      </c>
      <c r="G125" s="98">
        <f>IFERROR(((E125/F125)-1)*100,IF(E125+F125&lt;&gt;0,100,0))</f>
        <v>-26.999316473000679</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81</v>
      </c>
      <c r="C127" s="82">
        <f>SUM(C125:C126)</f>
        <v>6</v>
      </c>
      <c r="D127" s="98">
        <f>IFERROR(((B127/C127)-1)*100,IF(B127+C127&lt;&gt;0,100,0))</f>
        <v>1250</v>
      </c>
      <c r="E127" s="82">
        <f>SUM(E125:E126)</f>
        <v>1068</v>
      </c>
      <c r="F127" s="82">
        <f>SUM(F125:F126)</f>
        <v>1463</v>
      </c>
      <c r="G127" s="98">
        <f>IFERROR(((E127/F127)-1)*100,IF(E127+F127&lt;&gt;0,100,0))</f>
        <v>-26.999316473000679</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211740</v>
      </c>
      <c r="F130" s="66">
        <v>110085</v>
      </c>
      <c r="G130" s="98">
        <f>IFERROR(((E130/F130)-1)*100,IF(E130+F130&lt;&gt;0,100,0))</f>
        <v>92.34228096470909</v>
      </c>
    </row>
    <row r="131" spans="1:7" s="16" customFormat="1" ht="12" x14ac:dyDescent="0.2">
      <c r="A131" s="79" t="s">
        <v>72</v>
      </c>
      <c r="B131" s="67">
        <v>590931</v>
      </c>
      <c r="C131" s="66">
        <v>1397683</v>
      </c>
      <c r="D131" s="98">
        <f>IFERROR(((B131/C131)-1)*100,IF(B131+C131&lt;&gt;0,100,0))</f>
        <v>-57.720670566931133</v>
      </c>
      <c r="E131" s="66">
        <v>11481758</v>
      </c>
      <c r="F131" s="66">
        <v>11075211</v>
      </c>
      <c r="G131" s="98">
        <f>IFERROR(((E131/F131)-1)*100,IF(E131+F131&lt;&gt;0,100,0))</f>
        <v>3.6707833376718568</v>
      </c>
    </row>
    <row r="132" spans="1:7" s="16" customFormat="1" ht="12" x14ac:dyDescent="0.2">
      <c r="A132" s="79" t="s">
        <v>74</v>
      </c>
      <c r="B132" s="67">
        <v>287</v>
      </c>
      <c r="C132" s="66">
        <v>1713</v>
      </c>
      <c r="D132" s="98">
        <f>IFERROR(((B132/C132)-1)*100,IF(B132+C132&lt;&gt;0,100,0))</f>
        <v>-83.245767659077643</v>
      </c>
      <c r="E132" s="66">
        <v>17089</v>
      </c>
      <c r="F132" s="66">
        <v>24097</v>
      </c>
      <c r="G132" s="98">
        <f>IFERROR(((E132/F132)-1)*100,IF(E132+F132&lt;&gt;0,100,0))</f>
        <v>-29.082458397310873</v>
      </c>
    </row>
    <row r="133" spans="1:7" s="16" customFormat="1" ht="12" x14ac:dyDescent="0.2">
      <c r="A133" s="81" t="s">
        <v>34</v>
      </c>
      <c r="B133" s="82">
        <f>SUM(B130:B132)</f>
        <v>591218</v>
      </c>
      <c r="C133" s="82">
        <f>SUM(C130:C132)</f>
        <v>1399396</v>
      </c>
      <c r="D133" s="98">
        <f>IFERROR(((B133/C133)-1)*100,IF(B133+C133&lt;&gt;0,100,0))</f>
        <v>-57.751915826542309</v>
      </c>
      <c r="E133" s="82">
        <f>SUM(E130:E132)</f>
        <v>11710587</v>
      </c>
      <c r="F133" s="82">
        <f>SUM(F130:F132)</f>
        <v>11209393</v>
      </c>
      <c r="G133" s="98">
        <f>IFERROR(((E133/F133)-1)*100,IF(E133+F133&lt;&gt;0,100,0))</f>
        <v>4.4711966116274038</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60511</v>
      </c>
      <c r="C136" s="66">
        <v>1000</v>
      </c>
      <c r="D136" s="98">
        <f>IFERROR(((B136/C136)-1)*100,)</f>
        <v>5951.1</v>
      </c>
      <c r="E136" s="66">
        <v>574074</v>
      </c>
      <c r="F136" s="66">
        <v>630701</v>
      </c>
      <c r="G136" s="98">
        <f>IFERROR(((E136/F136)-1)*100,)</f>
        <v>-8.9784224220351589</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60511</v>
      </c>
      <c r="C138" s="82">
        <f>SUM(C136:C137)</f>
        <v>1000</v>
      </c>
      <c r="D138" s="98">
        <f>IFERROR(((B138/C138)-1)*100,)</f>
        <v>5951.1</v>
      </c>
      <c r="E138" s="82">
        <f>SUM(E136:E137)</f>
        <v>574074</v>
      </c>
      <c r="F138" s="82">
        <f>SUM(F136:F137)</f>
        <v>630701</v>
      </c>
      <c r="G138" s="98">
        <f>IFERROR(((E138/F138)-1)*100,)</f>
        <v>-8.9784224220351589</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5081315.8650000002</v>
      </c>
      <c r="F141" s="66">
        <v>2654433.5237500002</v>
      </c>
      <c r="G141" s="98">
        <f>IFERROR(((E141/F141)-1)*100,IF(E141+F141&lt;&gt;0,100,0))</f>
        <v>91.427504947325559</v>
      </c>
    </row>
    <row r="142" spans="1:7" s="32" customFormat="1" x14ac:dyDescent="0.2">
      <c r="A142" s="79" t="s">
        <v>72</v>
      </c>
      <c r="B142" s="67">
        <v>54504817.140629999</v>
      </c>
      <c r="C142" s="66">
        <v>128120419.15749</v>
      </c>
      <c r="D142" s="98">
        <f>IFERROR(((B142/C142)-1)*100,IF(B142+C142&lt;&gt;0,100,0))</f>
        <v>-57.458133918816777</v>
      </c>
      <c r="E142" s="66">
        <v>1073239004.24962</v>
      </c>
      <c r="F142" s="66">
        <v>1023607022.28082</v>
      </c>
      <c r="G142" s="98">
        <f>IFERROR(((E142/F142)-1)*100,IF(E142+F142&lt;&gt;0,100,0))</f>
        <v>4.8487340247245436</v>
      </c>
    </row>
    <row r="143" spans="1:7" s="32" customFormat="1" x14ac:dyDescent="0.2">
      <c r="A143" s="79" t="s">
        <v>74</v>
      </c>
      <c r="B143" s="67">
        <v>2103986.6800000002</v>
      </c>
      <c r="C143" s="66">
        <v>8328163.1900000004</v>
      </c>
      <c r="D143" s="98">
        <f>IFERROR(((B143/C143)-1)*100,IF(B143+C143&lt;&gt;0,100,0))</f>
        <v>-74.736485921333156</v>
      </c>
      <c r="E143" s="66">
        <v>100238746.75</v>
      </c>
      <c r="F143" s="66">
        <v>118533200.59</v>
      </c>
      <c r="G143" s="98">
        <f>IFERROR(((E143/F143)-1)*100,IF(E143+F143&lt;&gt;0,100,0))</f>
        <v>-15.434033459772623</v>
      </c>
    </row>
    <row r="144" spans="1:7" s="16" customFormat="1" ht="12" x14ac:dyDescent="0.2">
      <c r="A144" s="81" t="s">
        <v>34</v>
      </c>
      <c r="B144" s="82">
        <f>SUM(B141:B143)</f>
        <v>56608803.820629999</v>
      </c>
      <c r="C144" s="82">
        <f>SUM(C141:C143)</f>
        <v>136448582.34749001</v>
      </c>
      <c r="D144" s="98">
        <f>IFERROR(((B144/C144)-1)*100,IF(B144+C144&lt;&gt;0,100,0))</f>
        <v>-58.512721168135087</v>
      </c>
      <c r="E144" s="82">
        <f>SUM(E141:E143)</f>
        <v>1178559066.86462</v>
      </c>
      <c r="F144" s="82">
        <f>SUM(F141:F143)</f>
        <v>1144794656.3945699</v>
      </c>
      <c r="G144" s="98">
        <f>IFERROR(((E144/F144)-1)*100,IF(E144+F144&lt;&gt;0,100,0))</f>
        <v>2.9493857506627474</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77595.616999999998</v>
      </c>
      <c r="C147" s="66">
        <v>2882.8</v>
      </c>
      <c r="D147" s="98">
        <f>IFERROR(((B147/C147)-1)*100,IF(B147+C147&lt;&gt;0,100,0))</f>
        <v>2591.6753503538225</v>
      </c>
      <c r="E147" s="66">
        <v>952480.45833000005</v>
      </c>
      <c r="F147" s="66">
        <v>1190070.17695</v>
      </c>
      <c r="G147" s="98">
        <f>IFERROR(((E147/F147)-1)*100,IF(E147+F147&lt;&gt;0,100,0))</f>
        <v>-19.964345231212544</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77595.616999999998</v>
      </c>
      <c r="C149" s="82">
        <f>SUM(C147:C148)</f>
        <v>2882.8</v>
      </c>
      <c r="D149" s="98">
        <f>IFERROR(((B149/C149)-1)*100,IF(B149+C149&lt;&gt;0,100,0))</f>
        <v>2591.6753503538225</v>
      </c>
      <c r="E149" s="82">
        <f>SUM(E147:E148)</f>
        <v>952480.45833000005</v>
      </c>
      <c r="F149" s="82">
        <f>SUM(F147:F148)</f>
        <v>1190070.17695</v>
      </c>
      <c r="G149" s="98">
        <f>IFERROR(((E149/F149)-1)*100,IF(E149+F149&lt;&gt;0,100,0))</f>
        <v>-19.964345231212544</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50140</v>
      </c>
      <c r="C152" s="66">
        <v>60010</v>
      </c>
      <c r="D152" s="98">
        <f>IFERROR(((B152/C152)-1)*100,IF(B152+C152&lt;&gt;0,100,0))</f>
        <v>-16.447258790201637</v>
      </c>
      <c r="E152" s="78"/>
      <c r="F152" s="78"/>
      <c r="G152" s="65"/>
    </row>
    <row r="153" spans="1:7" s="16" customFormat="1" ht="12" x14ac:dyDescent="0.2">
      <c r="A153" s="79" t="s">
        <v>72</v>
      </c>
      <c r="B153" s="67">
        <v>996509</v>
      </c>
      <c r="C153" s="66">
        <v>1273672</v>
      </c>
      <c r="D153" s="98">
        <f>IFERROR(((B153/C153)-1)*100,IF(B153+C153&lt;&gt;0,100,0))</f>
        <v>-21.760940022234919</v>
      </c>
      <c r="E153" s="78"/>
      <c r="F153" s="78"/>
      <c r="G153" s="65"/>
    </row>
    <row r="154" spans="1:7" s="16" customFormat="1" ht="12" x14ac:dyDescent="0.2">
      <c r="A154" s="79" t="s">
        <v>74</v>
      </c>
      <c r="B154" s="67">
        <v>1784</v>
      </c>
      <c r="C154" s="66">
        <v>2611</v>
      </c>
      <c r="D154" s="98">
        <f>IFERROR(((B154/C154)-1)*100,IF(B154+C154&lt;&gt;0,100,0))</f>
        <v>-31.673688242052854</v>
      </c>
      <c r="E154" s="78"/>
      <c r="F154" s="78"/>
      <c r="G154" s="65"/>
    </row>
    <row r="155" spans="1:7" s="28" customFormat="1" ht="12" x14ac:dyDescent="0.2">
      <c r="A155" s="81" t="s">
        <v>34</v>
      </c>
      <c r="B155" s="82">
        <f>SUM(B152:B154)</f>
        <v>1048433</v>
      </c>
      <c r="C155" s="82">
        <f>SUM(C152:C154)</f>
        <v>1336293</v>
      </c>
      <c r="D155" s="98">
        <f>IFERROR(((B155/C155)-1)*100,IF(B155+C155&lt;&gt;0,100,0))</f>
        <v>-21.541682849494837</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124034</v>
      </c>
      <c r="C158" s="66">
        <v>229152</v>
      </c>
      <c r="D158" s="98">
        <f>IFERROR(((B158/C158)-1)*100,IF(B158+C158&lt;&gt;0,100,0))</f>
        <v>-45.872608574221474</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124034</v>
      </c>
      <c r="C160" s="82">
        <f>SUM(C158:C159)</f>
        <v>229152</v>
      </c>
      <c r="D160" s="98">
        <f>IFERROR(((B160/C160)-1)*100,IF(B160+C160&lt;&gt;0,100,0))</f>
        <v>-45.872608574221474</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12153</v>
      </c>
      <c r="C168" s="113">
        <v>8610</v>
      </c>
      <c r="D168" s="111">
        <f>IFERROR(((B168/C168)-1)*100,IF(B168+C168&lt;&gt;0,100,0))</f>
        <v>41.149825783972126</v>
      </c>
      <c r="E168" s="113">
        <v>383204</v>
      </c>
      <c r="F168" s="113">
        <v>397352</v>
      </c>
      <c r="G168" s="111">
        <f>IFERROR(((E168/F168)-1)*100,IF(E168+F168&lt;&gt;0,100,0))</f>
        <v>-3.5605709798868457</v>
      </c>
    </row>
    <row r="169" spans="1:7" x14ac:dyDescent="0.2">
      <c r="A169" s="101" t="s">
        <v>32</v>
      </c>
      <c r="B169" s="112">
        <v>67138</v>
      </c>
      <c r="C169" s="113">
        <v>54373</v>
      </c>
      <c r="D169" s="111">
        <f t="shared" ref="D169:D171" si="5">IFERROR(((B169/C169)-1)*100,IF(B169+C169&lt;&gt;0,100,0))</f>
        <v>23.476725580711012</v>
      </c>
      <c r="E169" s="113">
        <v>2725014</v>
      </c>
      <c r="F169" s="113">
        <v>2601467</v>
      </c>
      <c r="G169" s="111">
        <f>IFERROR(((E169/F169)-1)*100,IF(E169+F169&lt;&gt;0,100,0))</f>
        <v>4.7491280881133635</v>
      </c>
    </row>
    <row r="170" spans="1:7" x14ac:dyDescent="0.2">
      <c r="A170" s="101" t="s">
        <v>92</v>
      </c>
      <c r="B170" s="112">
        <v>22913254</v>
      </c>
      <c r="C170" s="113">
        <v>19006919</v>
      </c>
      <c r="D170" s="111">
        <f t="shared" si="5"/>
        <v>20.552173658445128</v>
      </c>
      <c r="E170" s="113">
        <v>898642299</v>
      </c>
      <c r="F170" s="113">
        <v>721106247</v>
      </c>
      <c r="G170" s="111">
        <f>IFERROR(((E170/F170)-1)*100,IF(E170+F170&lt;&gt;0,100,0))</f>
        <v>24.619957563618232</v>
      </c>
    </row>
    <row r="171" spans="1:7" x14ac:dyDescent="0.2">
      <c r="A171" s="101" t="s">
        <v>93</v>
      </c>
      <c r="B171" s="112">
        <v>140884</v>
      </c>
      <c r="C171" s="113">
        <v>144683</v>
      </c>
      <c r="D171" s="111">
        <f t="shared" si="5"/>
        <v>-2.6257404117968286</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372</v>
      </c>
      <c r="C174" s="113">
        <v>481</v>
      </c>
      <c r="D174" s="111">
        <f t="shared" ref="D174:D177" si="6">IFERROR(((B174/C174)-1)*100,IF(B174+C174&lt;&gt;0,100,0))</f>
        <v>-22.661122661122658</v>
      </c>
      <c r="E174" s="113">
        <v>18168</v>
      </c>
      <c r="F174" s="113">
        <v>18712</v>
      </c>
      <c r="G174" s="111">
        <f t="shared" ref="G174" si="7">IFERROR(((E174/F174)-1)*100,IF(E174+F174&lt;&gt;0,100,0))</f>
        <v>-2.9072253099615253</v>
      </c>
    </row>
    <row r="175" spans="1:7" x14ac:dyDescent="0.2">
      <c r="A175" s="101" t="s">
        <v>32</v>
      </c>
      <c r="B175" s="112">
        <v>2434</v>
      </c>
      <c r="C175" s="113">
        <v>7332</v>
      </c>
      <c r="D175" s="111">
        <f t="shared" si="6"/>
        <v>-66.803055100927438</v>
      </c>
      <c r="E175" s="113">
        <v>224118</v>
      </c>
      <c r="F175" s="113">
        <v>240151</v>
      </c>
      <c r="G175" s="111">
        <f t="shared" ref="G175" si="8">IFERROR(((E175/F175)-1)*100,IF(E175+F175&lt;&gt;0,100,0))</f>
        <v>-6.6762162139653807</v>
      </c>
    </row>
    <row r="176" spans="1:7" x14ac:dyDescent="0.2">
      <c r="A176" s="101" t="s">
        <v>92</v>
      </c>
      <c r="B176" s="112">
        <v>26650</v>
      </c>
      <c r="C176" s="113">
        <v>103463</v>
      </c>
      <c r="D176" s="111">
        <f t="shared" si="6"/>
        <v>-74.241999555396603</v>
      </c>
      <c r="E176" s="113">
        <v>4052983</v>
      </c>
      <c r="F176" s="113">
        <v>2365705</v>
      </c>
      <c r="G176" s="111">
        <f t="shared" ref="G176" si="9">IFERROR(((E176/F176)-1)*100,IF(E176+F176&lt;&gt;0,100,0))</f>
        <v>71.322417630262436</v>
      </c>
    </row>
    <row r="177" spans="1:7" x14ac:dyDescent="0.2">
      <c r="A177" s="101" t="s">
        <v>93</v>
      </c>
      <c r="B177" s="112">
        <v>50877</v>
      </c>
      <c r="C177" s="113">
        <v>64807</v>
      </c>
      <c r="D177" s="111">
        <f t="shared" si="6"/>
        <v>-21.49459163361982</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2021-11-08T06:31:09Z</dcterms:modified>
</cp:coreProperties>
</file>