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DF82E947-3334-4C15-89F7-8FC3ACF36C1D}" xr6:coauthVersionLast="47" xr6:coauthVersionMax="47" xr10:uidLastSave="{00000000-0000-0000-0000-000000000000}"/>
  <bookViews>
    <workbookView xWindow="3375" yWindow="3165" windowWidth="14400" windowHeight="8235" xr2:uid="{00000000-000D-0000-FFFF-FFFF00000000}"/>
  </bookViews>
  <sheets>
    <sheet name="Sheet1" sheetId="1" r:id="rId1"/>
  </sheets>
  <definedNames>
    <definedName name="_xlnm.Print_Area" localSheetId="0">Sheet1!$A$1:$G$189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G149" i="1" s="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<sst xmlns="http://schemas.openxmlformats.org/spreadsheetml/2006/main" count="265" uniqueCount="100">
  <si>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</si>
  <si>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</si>
  <si>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</si>
  <si>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</si>
  <si>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</si>
  <si>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</si>
  <si>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</si>
  <si>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</si>
  <si>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</si>
  <si>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</si>
  <si>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</si>
  <si>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</si>
  <si>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</si>
  <si>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</si>
  <si>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</si>
  <si>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</si>
  <si>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</si>
  <si>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</si>
  <si>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</si>
  <si>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</si>
  <si>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</si>
  <si>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</si>
  <si>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</si>
  <si>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</si>
  <si>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</si>
  <si>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</si>
  <si>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</si>
  <si>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</si>
  <si>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</si>
  <si>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</si>
  <si>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</si>
  <si>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</si>
  <si>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</si>
  <si>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</si>
  <si>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</si>
  <si>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</si>
  <si>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</si>
  <si>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</si>
  <si>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</si>
  <si>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</si>
  <si>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</si>
  <si>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</si>
  <si>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</si>
  <si>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</si>
  <si>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</si>
  <si>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</si>
  <si>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</si>
  <si>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</si>
  <si>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</si>
  <si>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</si>
  <si>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</si>
  <si>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</si>
  <si>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</si>
  <si>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</si>
  <si>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</si>
  <si>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</si>
  <si>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</si>
  <si>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</si>
  <si>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</si>
  <si>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</si>
  <si>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</si>
  <si>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</si>
  <si>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</si>
  <si>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</si>
  <si>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</si>
  <si>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</si>
  <si>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</si>
  <si>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</si>
  <si>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</si>
  <si>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</si>
  <si>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</si>
  <si>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</si>
  <si>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</si>
  <si>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</si>
  <si>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</si>
  <si>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</si>
  <si>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</si>
  <si>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</si>
  <si>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</si>
  <si>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</si>
  <si>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</si>
  <si>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</si>
  <si>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</si>
  <si>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</si>
  <si>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</si>
  <si>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</si>
  <si>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</si>
  <si>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</si>
  <si>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</si>
  <si>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</si>
  <si>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</si>
  <si>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</si>
  <si>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</si>
  <si>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</si>
  <si>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</si>
  <si>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</si>
  <si>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</si>
  <si>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19 November 2021</t>
  </si>
  <si>
    <t>19.11.2021</t>
  </si>
  <si>
    <t>13.11.2020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</si>
</sst>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1392289</v>
      </c>
      <c r="C11" s="67">
        <v>2484336</v>
      </c>
      <c r="D11" s="98">
        <f>IFERROR(((B11/C11)-1)*100,IF(B11+C11&lt;&gt;0,100,0))</f>
        <v>-43.957298851685124</v>
      </c>
      <c r="E11" s="67">
        <v>73514436</v>
      </c>
      <c r="F11" s="67">
        <v>83129640</v>
      </c>
      <c r="G11" s="98">
        <f>IFERROR(((E11/F11)-1)*100,IF(E11+F11&lt;&gt;0,100,0))</f>
        <v>-11.566517069002103</v>
      </c>
    </row>
    <row r="12" spans="1:7" s="16" customFormat="1" ht="12" x14ac:dyDescent="0.2">
      <c r="A12" s="64" t="s">
        <v>9</v>
      </c>
      <c r="B12" s="67">
        <v>1819931.676</v>
      </c>
      <c r="C12" s="67">
        <v>3469601.165</v>
      </c>
      <c r="D12" s="98">
        <f>IFERROR(((B12/C12)-1)*100,IF(B12+C12&lt;&gt;0,100,0))</f>
        <v>-47.546372350840507</v>
      </c>
      <c r="E12" s="67">
        <v>112309727.34999999</v>
      </c>
      <c r="F12" s="67">
        <v>101243840.26800001</v>
      </c>
      <c r="G12" s="98">
        <f>IFERROR(((E12/F12)-1)*100,IF(E12+F12&lt;&gt;0,100,0))</f>
        <v>10.929936135085105</v>
      </c>
    </row>
    <row r="13" spans="1:7" s="16" customFormat="1" ht="12" x14ac:dyDescent="0.2">
      <c r="A13" s="64" t="s">
        <v>10</v>
      </c>
      <c r="B13" s="67">
        <v>90718822.814473197</v>
      </c>
      <c r="C13" s="67">
        <v>148138822.33161199</v>
      </c>
      <c r="D13" s="98">
        <f>IFERROR(((B13/C13)-1)*100,IF(B13+C13&lt;&gt;0,100,0))</f>
        <v>-38.760939646599098</v>
      </c>
      <c r="E13" s="67">
        <v>5282532563.2427101</v>
      </c>
      <c r="F13" s="67">
        <v>5124158033.1596403</v>
      </c>
      <c r="G13" s="98">
        <f>IFERROR(((E13/F13)-1)*100,IF(E13+F13&lt;&gt;0,100,0))</f>
        <v>3.0907424997080657</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418</v>
      </c>
      <c r="C16" s="67">
        <v>323</v>
      </c>
      <c r="D16" s="98">
        <f>IFERROR(((B16/C16)-1)*100,IF(B16+C16&lt;&gt;0,100,0))</f>
        <v>29.411764705882359</v>
      </c>
      <c r="E16" s="67">
        <v>16253</v>
      </c>
      <c r="F16" s="67">
        <v>14429</v>
      </c>
      <c r="G16" s="98">
        <f>IFERROR(((E16/F16)-1)*100,IF(E16+F16&lt;&gt;0,100,0))</f>
        <v>12.641208676969985</v>
      </c>
    </row>
    <row r="17" spans="1:7" s="16" customFormat="1" ht="12" x14ac:dyDescent="0.2">
      <c r="A17" s="64" t="s">
        <v>9</v>
      </c>
      <c r="B17" s="67">
        <v>155967.28899999999</v>
      </c>
      <c r="C17" s="67">
        <v>138629.09899999999</v>
      </c>
      <c r="D17" s="98">
        <f>IFERROR(((B17/C17)-1)*100,IF(B17+C17&lt;&gt;0,100,0))</f>
        <v>12.506890779114133</v>
      </c>
      <c r="E17" s="67">
        <v>10665656.786</v>
      </c>
      <c r="F17" s="67">
        <v>8055459.0180000002</v>
      </c>
      <c r="G17" s="98">
        <f>IFERROR(((E17/F17)-1)*100,IF(E17+F17&lt;&gt;0,100,0))</f>
        <v>32.402843365815514</v>
      </c>
    </row>
    <row r="18" spans="1:7" s="16" customFormat="1" ht="12" x14ac:dyDescent="0.2">
      <c r="A18" s="64" t="s">
        <v>10</v>
      </c>
      <c r="B18" s="67">
        <v>9045210.2868982702</v>
      </c>
      <c r="C18" s="67">
        <v>8398038.9457870405</v>
      </c>
      <c r="D18" s="98">
        <f>IFERROR(((B18/C18)-1)*100,IF(B18+C18&lt;&gt;0,100,0))</f>
        <v>7.7062198126133907</v>
      </c>
      <c r="E18" s="67">
        <v>481178498.58812201</v>
      </c>
      <c r="F18" s="67">
        <v>301687447.529522</v>
      </c>
      <c r="G18" s="98">
        <f>IFERROR(((E18/F18)-1)*100,IF(E18+F18&lt;&gt;0,100,0))</f>
        <v>59.495697460543397</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12353658.349269999</v>
      </c>
      <c r="C24" s="66">
        <v>29493573.678690001</v>
      </c>
      <c r="D24" s="65">
        <f>B24-C24</f>
        <v>-17139915.32942</v>
      </c>
      <c r="E24" s="67">
        <v>904351083.50847006</v>
      </c>
      <c r="F24" s="67">
        <v>820982987.95933998</v>
      </c>
      <c r="G24" s="65">
        <f>E24-F24</f>
        <v>83368095.549130082</v>
      </c>
    </row>
    <row r="25" spans="1:7" s="16" customFormat="1" ht="12" x14ac:dyDescent="0.2">
      <c r="A25" s="68" t="s">
        <v>15</v>
      </c>
      <c r="B25" s="66">
        <v>15912516.61923</v>
      </c>
      <c r="C25" s="66">
        <v>26474351.898759998</v>
      </c>
      <c r="D25" s="65">
        <f>B25-C25</f>
        <v>-10561835.279529998</v>
      </c>
      <c r="E25" s="67">
        <v>1020432761.56537</v>
      </c>
      <c r="F25" s="67">
        <v>938035828.30903006</v>
      </c>
      <c r="G25" s="65">
        <f>E25-F25</f>
        <v>82396933.256339908</v>
      </c>
    </row>
    <row r="26" spans="1:7" s="28" customFormat="1" ht="12" x14ac:dyDescent="0.2">
      <c r="A26" s="69" t="s">
        <v>16</v>
      </c>
      <c r="B26" s="70">
        <f>B24-B25</f>
        <v>-3558858.2699600011</v>
      </c>
      <c r="C26" s="70">
        <f>C24-C25</f>
        <v>3019221.779930003</v>
      </c>
      <c r="D26" s="70"/>
      <c r="E26" s="70">
        <f>E24-E25</f>
        <v>-116081678.05689991</v>
      </c>
      <c r="F26" s="70">
        <f>F24-F25</f>
        <v>-117052840.34969008</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70376.421834690002</v>
      </c>
      <c r="C33" s="126">
        <v>57182.603261160002</v>
      </c>
      <c r="D33" s="98">
        <f t="shared" ref="D33:D42" si="0">IFERROR(((B33/C33)-1)*100,IF(B33+C33&lt;&gt;0,100,0))</f>
        <v>23.073133822313419</v>
      </c>
      <c r="E33" s="64"/>
      <c r="F33" s="126">
        <v>71447.710000000006</v>
      </c>
      <c r="G33" s="126">
        <v>69638.92</v>
      </c>
    </row>
    <row r="34" spans="1:7" s="16" customFormat="1" ht="12" x14ac:dyDescent="0.2">
      <c r="A34" s="64" t="s">
        <v>23</v>
      </c>
      <c r="B34" s="126">
        <v>77242.078262480005</v>
      </c>
      <c r="C34" s="126">
        <v>62033.388118149996</v>
      </c>
      <c r="D34" s="98">
        <f t="shared" si="0"/>
        <v>24.516942578347066</v>
      </c>
      <c r="E34" s="64"/>
      <c r="F34" s="126">
        <v>79362.929999999993</v>
      </c>
      <c r="G34" s="126">
        <v>77050.84</v>
      </c>
    </row>
    <row r="35" spans="1:7" s="16" customFormat="1" ht="12" x14ac:dyDescent="0.2">
      <c r="A35" s="64" t="s">
        <v>24</v>
      </c>
      <c r="B35" s="126">
        <v>64042.128831989998</v>
      </c>
      <c r="C35" s="126">
        <v>40065.451294910003</v>
      </c>
      <c r="D35" s="98">
        <f t="shared" si="0"/>
        <v>59.843772532586058</v>
      </c>
      <c r="E35" s="64"/>
      <c r="F35" s="126">
        <v>65297.3</v>
      </c>
      <c r="G35" s="126">
        <v>63674.33</v>
      </c>
    </row>
    <row r="36" spans="1:7" s="16" customFormat="1" ht="12" x14ac:dyDescent="0.2">
      <c r="A36" s="64" t="s">
        <v>25</v>
      </c>
      <c r="B36" s="126">
        <v>63870.65034398</v>
      </c>
      <c r="C36" s="126">
        <v>52517.57436477</v>
      </c>
      <c r="D36" s="98">
        <f t="shared" si="0"/>
        <v>21.617670116207634</v>
      </c>
      <c r="E36" s="64"/>
      <c r="F36" s="126">
        <v>64828.21</v>
      </c>
      <c r="G36" s="126">
        <v>63015.27</v>
      </c>
    </row>
    <row r="37" spans="1:7" s="16" customFormat="1" ht="12" x14ac:dyDescent="0.2">
      <c r="A37" s="64" t="s">
        <v>79</v>
      </c>
      <c r="B37" s="126">
        <v>64797.367678980001</v>
      </c>
      <c r="C37" s="126">
        <v>51500.472235300003</v>
      </c>
      <c r="D37" s="98">
        <f t="shared" si="0"/>
        <v>25.818977703598399</v>
      </c>
      <c r="E37" s="64"/>
      <c r="F37" s="126">
        <v>65731.89</v>
      </c>
      <c r="G37" s="126">
        <v>63517.96</v>
      </c>
    </row>
    <row r="38" spans="1:7" s="16" customFormat="1" ht="12" x14ac:dyDescent="0.2">
      <c r="A38" s="64" t="s">
        <v>26</v>
      </c>
      <c r="B38" s="126">
        <v>94560.684340349995</v>
      </c>
      <c r="C38" s="126">
        <v>79932.894917459998</v>
      </c>
      <c r="D38" s="98">
        <f t="shared" si="0"/>
        <v>18.300087139337172</v>
      </c>
      <c r="E38" s="64"/>
      <c r="F38" s="126">
        <v>96275.89</v>
      </c>
      <c r="G38" s="126">
        <v>92911.49</v>
      </c>
    </row>
    <row r="39" spans="1:7" s="16" customFormat="1" ht="12" x14ac:dyDescent="0.2">
      <c r="A39" s="64" t="s">
        <v>27</v>
      </c>
      <c r="B39" s="126">
        <v>13953.21486181</v>
      </c>
      <c r="C39" s="126">
        <v>11496.78987038</v>
      </c>
      <c r="D39" s="98">
        <f t="shared" si="0"/>
        <v>21.366181509141626</v>
      </c>
      <c r="E39" s="64"/>
      <c r="F39" s="126">
        <v>14330.31</v>
      </c>
      <c r="G39" s="126">
        <v>13893.25</v>
      </c>
    </row>
    <row r="40" spans="1:7" s="16" customFormat="1" ht="12" x14ac:dyDescent="0.2">
      <c r="A40" s="64" t="s">
        <v>28</v>
      </c>
      <c r="B40" s="126">
        <v>90481.830637509993</v>
      </c>
      <c r="C40" s="126">
        <v>76265.93517913</v>
      </c>
      <c r="D40" s="98">
        <f t="shared" si="0"/>
        <v>18.639901844762452</v>
      </c>
      <c r="E40" s="64"/>
      <c r="F40" s="126">
        <v>92181.02</v>
      </c>
      <c r="G40" s="126">
        <v>89226.57</v>
      </c>
    </row>
    <row r="41" spans="1:7" s="16" customFormat="1" ht="12" x14ac:dyDescent="0.2">
      <c r="A41" s="64" t="s">
        <v>29</v>
      </c>
      <c r="B41" s="72"/>
      <c r="C41" s="126">
        <v>4307.7578790199996</v>
      </c>
      <c r="D41" s="98">
        <f t="shared" si="0"/>
        <v>-100</v>
      </c>
      <c r="E41" s="64"/>
      <c r="F41" s="72"/>
      <c r="G41" s="72"/>
    </row>
    <row r="42" spans="1:7" s="16" customFormat="1" ht="12" x14ac:dyDescent="0.2">
      <c r="A42" s="64" t="s">
        <v>78</v>
      </c>
      <c r="B42" s="126">
        <v>1310.5106627800001</v>
      </c>
      <c r="C42" s="126">
        <v>890.46322381000004</v>
      </c>
      <c r="D42" s="98">
        <f t="shared" si="0"/>
        <v>47.171789663895922</v>
      </c>
      <c r="E42" s="64"/>
      <c r="F42" s="126">
        <v>1390.84</v>
      </c>
      <c r="G42" s="126">
        <v>1305.72</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19944.8423904052</v>
      </c>
      <c r="D48" s="72"/>
      <c r="E48" s="127">
        <v>17292.9151081411</v>
      </c>
      <c r="F48" s="72"/>
      <c r="G48" s="98">
        <f>IFERROR(((C48/E48)-1)*100,IF(C48+E48&lt;&gt;0,100,0))</f>
        <v>15.335339736998034</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2147</v>
      </c>
      <c r="D54" s="75"/>
      <c r="E54" s="128">
        <v>548923</v>
      </c>
      <c r="F54" s="128">
        <v>58597616.119999997</v>
      </c>
      <c r="G54" s="128">
        <v>9047433.2640000004</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6782</v>
      </c>
      <c r="C68" s="66">
        <v>7542</v>
      </c>
      <c r="D68" s="98">
        <f>IFERROR(((B68/C68)-1)*100,IF(B68+C68&lt;&gt;0,100,0))</f>
        <v>-10.076902678334655</v>
      </c>
      <c r="E68" s="66">
        <v>295762</v>
      </c>
      <c r="F68" s="66">
        <v>304416</v>
      </c>
      <c r="G68" s="98">
        <f>IFERROR(((E68/F68)-1)*100,IF(E68+F68&lt;&gt;0,100,0))</f>
        <v>-2.8428203510984962</v>
      </c>
    </row>
    <row r="69" spans="1:7" s="16" customFormat="1" ht="12" x14ac:dyDescent="0.2">
      <c r="A69" s="79" t="s">
        <v>54</v>
      </c>
      <c r="B69" s="67">
        <v>170016977.382</v>
      </c>
      <c r="C69" s="66">
        <v>220141757.97400001</v>
      </c>
      <c r="D69" s="98">
        <f>IFERROR(((B69/C69)-1)*100,IF(B69+C69&lt;&gt;0,100,0))</f>
        <v>-22.76931966624889</v>
      </c>
      <c r="E69" s="66">
        <v>8977833665.6399994</v>
      </c>
      <c r="F69" s="66">
        <v>9983658709.8770008</v>
      </c>
      <c r="G69" s="98">
        <f>IFERROR(((E69/F69)-1)*100,IF(E69+F69&lt;&gt;0,100,0))</f>
        <v>-10.074713824521286</v>
      </c>
    </row>
    <row r="70" spans="1:7" s="62" customFormat="1" ht="12" x14ac:dyDescent="0.2">
      <c r="A70" s="79" t="s">
        <v>55</v>
      </c>
      <c r="B70" s="67">
        <v>172873923.00411001</v>
      </c>
      <c r="C70" s="66">
        <v>219896788.28521001</v>
      </c>
      <c r="D70" s="98">
        <f>IFERROR(((B70/C70)-1)*100,IF(B70+C70&lt;&gt;0,100,0))</f>
        <v>-21.384061880935946</v>
      </c>
      <c r="E70" s="66">
        <v>8840240947.4061508</v>
      </c>
      <c r="F70" s="66">
        <v>9615709635.8281498</v>
      </c>
      <c r="G70" s="98">
        <f>IFERROR(((E70/F70)-1)*100,IF(E70+F70&lt;&gt;0,100,0))</f>
        <v>-8.0646017589029668</v>
      </c>
    </row>
    <row r="71" spans="1:7" s="16" customFormat="1" ht="12" x14ac:dyDescent="0.2">
      <c r="A71" s="79" t="s">
        <v>94</v>
      </c>
      <c r="B71" s="98">
        <f>IFERROR(B69/B68/1000,)</f>
        <v>25.068855408728989</v>
      </c>
      <c r="C71" s="98">
        <f>IFERROR(C69/C68/1000,)</f>
        <v>29.188777243967117</v>
      </c>
      <c r="D71" s="98">
        <f>IFERROR(((B71/C71)-1)*100,IF(B71+C71&lt;&gt;0,100,0))</f>
        <v>-14.114746228671338</v>
      </c>
      <c r="E71" s="98">
        <f>IFERROR(E69/E68/1000,)</f>
        <v>30.354926142100741</v>
      </c>
      <c r="F71" s="98">
        <f>IFERROR(F69/F68/1000,)</f>
        <v>32.796103719505545</v>
      </c>
      <c r="G71" s="98">
        <f>IFERROR(((E71/F71)-1)*100,IF(E71+F71&lt;&gt;0,100,0))</f>
        <v>-7.4434987713278611</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3134</v>
      </c>
      <c r="C74" s="66">
        <v>2363</v>
      </c>
      <c r="D74" s="98">
        <f>IFERROR(((B74/C74)-1)*100,IF(B74+C74&lt;&gt;0,100,0))</f>
        <v>32.628015234870929</v>
      </c>
      <c r="E74" s="66">
        <v>133748</v>
      </c>
      <c r="F74" s="66">
        <v>129242</v>
      </c>
      <c r="G74" s="98">
        <f>IFERROR(((E74/F74)-1)*100,IF(E74+F74&lt;&gt;0,100,0))</f>
        <v>3.4864827223348493</v>
      </c>
    </row>
    <row r="75" spans="1:7" s="16" customFormat="1" ht="12" x14ac:dyDescent="0.2">
      <c r="A75" s="79" t="s">
        <v>54</v>
      </c>
      <c r="B75" s="67">
        <v>568595724.09200001</v>
      </c>
      <c r="C75" s="66">
        <v>341340677.954</v>
      </c>
      <c r="D75" s="98">
        <f>IFERROR(((B75/C75)-1)*100,IF(B75+C75&lt;&gt;0,100,0))</f>
        <v>66.577194227236376</v>
      </c>
      <c r="E75" s="66">
        <v>22183695749.616001</v>
      </c>
      <c r="F75" s="66">
        <v>19389494489.851002</v>
      </c>
      <c r="G75" s="98">
        <f>IFERROR(((E75/F75)-1)*100,IF(E75+F75&lt;&gt;0,100,0))</f>
        <v>14.410903085831151</v>
      </c>
    </row>
    <row r="76" spans="1:7" s="16" customFormat="1" ht="12" x14ac:dyDescent="0.2">
      <c r="A76" s="79" t="s">
        <v>55</v>
      </c>
      <c r="B76" s="67">
        <v>582443655.13346004</v>
      </c>
      <c r="C76" s="66">
        <v>326140949.72329998</v>
      </c>
      <c r="D76" s="98">
        <f>IFERROR(((B76/C76)-1)*100,IF(B76+C76&lt;&gt;0,100,0))</f>
        <v>78.586484042438968</v>
      </c>
      <c r="E76" s="66">
        <v>21494448089.9786</v>
      </c>
      <c r="F76" s="66">
        <v>18767916513.168201</v>
      </c>
      <c r="G76" s="98">
        <f>IFERROR(((E76/F76)-1)*100,IF(E76+F76&lt;&gt;0,100,0))</f>
        <v>14.527619914002553</v>
      </c>
    </row>
    <row r="77" spans="1:7" s="16" customFormat="1" ht="12" x14ac:dyDescent="0.2">
      <c r="A77" s="79" t="s">
        <v>94</v>
      </c>
      <c r="B77" s="98">
        <f>IFERROR(B75/B74/1000,)</f>
        <v>181.4281187275048</v>
      </c>
      <c r="C77" s="98">
        <f>IFERROR(C75/C74/1000,)</f>
        <v>144.45225474143038</v>
      </c>
      <c r="D77" s="98">
        <f>IFERROR(((B77/C77)-1)*100,IF(B77+C77&lt;&gt;0,100,0))</f>
        <v>25.597290988819267</v>
      </c>
      <c r="E77" s="98">
        <f>IFERROR(E75/E74/1000,)</f>
        <v>165.86188765152377</v>
      </c>
      <c r="F77" s="98">
        <f>IFERROR(F75/F74/1000,)</f>
        <v>150.02471711866886</v>
      </c>
      <c r="G77" s="98">
        <f>IFERROR(((E77/F77)-1)*100,IF(E77+F77&lt;&gt;0,100,0))</f>
        <v>10.556374200877695</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202</v>
      </c>
      <c r="C80" s="66">
        <v>214</v>
      </c>
      <c r="D80" s="98">
        <f>IFERROR(((B80/C80)-1)*100,IF(B80+C80&lt;&gt;0,100,0))</f>
        <v>-5.6074766355140193</v>
      </c>
      <c r="E80" s="66">
        <v>7711</v>
      </c>
      <c r="F80" s="66">
        <v>9871</v>
      </c>
      <c r="G80" s="98">
        <f>IFERROR(((E80/F80)-1)*100,IF(E80+F80&lt;&gt;0,100,0))</f>
        <v>-21.882281430452842</v>
      </c>
    </row>
    <row r="81" spans="1:7" s="16" customFormat="1" ht="12" x14ac:dyDescent="0.2">
      <c r="A81" s="79" t="s">
        <v>54</v>
      </c>
      <c r="B81" s="67">
        <v>16884646.353999998</v>
      </c>
      <c r="C81" s="66">
        <v>16531737.017999999</v>
      </c>
      <c r="D81" s="98">
        <f>IFERROR(((B81/C81)-1)*100,IF(B81+C81&lt;&gt;0,100,0))</f>
        <v>2.1347383860252922</v>
      </c>
      <c r="E81" s="66">
        <v>676348205.55999994</v>
      </c>
      <c r="F81" s="66">
        <v>844840524.54299998</v>
      </c>
      <c r="G81" s="98">
        <f>IFERROR(((E81/F81)-1)*100,IF(E81+F81&lt;&gt;0,100,0))</f>
        <v>-19.943683344752273</v>
      </c>
    </row>
    <row r="82" spans="1:7" s="16" customFormat="1" ht="12" x14ac:dyDescent="0.2">
      <c r="A82" s="79" t="s">
        <v>55</v>
      </c>
      <c r="B82" s="67">
        <v>9799340.1260092799</v>
      </c>
      <c r="C82" s="66">
        <v>3607817.0965498001</v>
      </c>
      <c r="D82" s="98">
        <f>IFERROR(((B82/C82)-1)*100,IF(B82+C82&lt;&gt;0,100,0))</f>
        <v>171.61410525440743</v>
      </c>
      <c r="E82" s="66">
        <v>234149791.19512099</v>
      </c>
      <c r="F82" s="66">
        <v>287900313.12397701</v>
      </c>
      <c r="G82" s="98">
        <f>IFERROR(((E82/F82)-1)*100,IF(E82+F82&lt;&gt;0,100,0))</f>
        <v>-18.669837953844016</v>
      </c>
    </row>
    <row r="83" spans="1:7" s="32" customFormat="1" x14ac:dyDescent="0.2">
      <c r="A83" s="79" t="s">
        <v>94</v>
      </c>
      <c r="B83" s="98">
        <f>IFERROR(B81/B80/1000,)</f>
        <v>83.587358188118799</v>
      </c>
      <c r="C83" s="98">
        <f>IFERROR(C81/C80/1000,)</f>
        <v>77.25110756074767</v>
      </c>
      <c r="D83" s="98">
        <f>IFERROR(((B83/C83)-1)*100,IF(B83+C83&lt;&gt;0,100,0))</f>
        <v>8.2021485871752944</v>
      </c>
      <c r="E83" s="98">
        <f>IFERROR(E81/E80/1000,)</f>
        <v>87.712126255997916</v>
      </c>
      <c r="F83" s="98">
        <f>IFERROR(F81/F80/1000,)</f>
        <v>85.588139453246882</v>
      </c>
      <c r="G83" s="98">
        <f>IFERROR(((E83/F83)-1)*100,IF(E83+F83&lt;&gt;0,100,0))</f>
        <v>2.4816368439826597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10118</v>
      </c>
      <c r="C86" s="64">
        <f>C68+C74+C80</f>
        <v>10119</v>
      </c>
      <c r="D86" s="98">
        <f>IFERROR(((B86/C86)-1)*100,IF(B86+C86&lt;&gt;0,100,0))</f>
        <v>-9.8823994465813136E-3</v>
      </c>
      <c r="E86" s="64">
        <f>E68+E74+E80</f>
        <v>437221</v>
      </c>
      <c r="F86" s="64">
        <f>F68+F74+F80</f>
        <v>443529</v>
      </c>
      <c r="G86" s="98">
        <f>IFERROR(((E86/F86)-1)*100,IF(E86+F86&lt;&gt;0,100,0))</f>
        <v>-1.4222294370830335</v>
      </c>
    </row>
    <row r="87" spans="1:7" s="62" customFormat="1" ht="12" x14ac:dyDescent="0.2">
      <c r="A87" s="79" t="s">
        <v>54</v>
      </c>
      <c r="B87" s="64">
        <f t="shared" ref="B87:C87" si="1">B69+B75+B81</f>
        <v>755497347.82799995</v>
      </c>
      <c r="C87" s="64">
        <f t="shared" si="1"/>
        <v>578014172.94599998</v>
      </c>
      <c r="D87" s="98">
        <f>IFERROR(((B87/C87)-1)*100,IF(B87+C87&lt;&gt;0,100,0))</f>
        <v>30.705678716736418</v>
      </c>
      <c r="E87" s="64">
        <f t="shared" ref="E87:F87" si="2">E69+E75+E81</f>
        <v>31837877620.816002</v>
      </c>
      <c r="F87" s="64">
        <f t="shared" si="2"/>
        <v>30217993724.271004</v>
      </c>
      <c r="G87" s="98">
        <f>IFERROR(((E87/F87)-1)*100,IF(E87+F87&lt;&gt;0,100,0))</f>
        <v>5.3606599806919508</v>
      </c>
    </row>
    <row r="88" spans="1:7" s="62" customFormat="1" ht="12" x14ac:dyDescent="0.2">
      <c r="A88" s="79" t="s">
        <v>55</v>
      </c>
      <c r="B88" s="64">
        <f t="shared" ref="B88:C88" si="3">B70+B76+B82</f>
        <v>765116918.26357925</v>
      </c>
      <c r="C88" s="64">
        <f t="shared" si="3"/>
        <v>549645555.10505974</v>
      </c>
      <c r="D88" s="98">
        <f>IFERROR(((B88/C88)-1)*100,IF(B88+C88&lt;&gt;0,100,0))</f>
        <v>39.201874945997538</v>
      </c>
      <c r="E88" s="64">
        <f t="shared" ref="E88:F88" si="4">E70+E76+E82</f>
        <v>30568838828.579872</v>
      </c>
      <c r="F88" s="64">
        <f t="shared" si="4"/>
        <v>28671526462.120331</v>
      </c>
      <c r="G88" s="98">
        <f>IFERROR(((E88/F88)-1)*100,IF(E88+F88&lt;&gt;0,100,0))</f>
        <v>6.6174096763428114</v>
      </c>
    </row>
    <row r="89" spans="1:7" s="63" customFormat="1" x14ac:dyDescent="0.2">
      <c r="A89" s="79" t="s">
        <v>95</v>
      </c>
      <c r="B89" s="98">
        <f>IFERROR((B75/B87)*100,IF(B75+B87&lt;&gt;0,100,0))</f>
        <v>75.261114513064996</v>
      </c>
      <c r="C89" s="98">
        <f>IFERROR((C75/C87)*100,IF(C75+C87&lt;&gt;0,100,0))</f>
        <v>59.054032570562796</v>
      </c>
      <c r="D89" s="98">
        <f>IFERROR(((B89/C89)-1)*100,IF(B89+C89&lt;&gt;0,100,0))</f>
        <v>27.444496568691722</v>
      </c>
      <c r="E89" s="98">
        <f>IFERROR((E75/E87)*100,IF(E75+E87&lt;&gt;0,100,0))</f>
        <v>69.677055781859096</v>
      </c>
      <c r="F89" s="98">
        <f>IFERROR((F75/F87)*100,IF(F75+F87&lt;&gt;0,100,0))</f>
        <v>64.165393198415472</v>
      </c>
      <c r="G89" s="98">
        <f>IFERROR(((E89/F89)-1)*100,IF(E89+F89&lt;&gt;0,100,0))</f>
        <v>8.589774501030778</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19099286.581999999</v>
      </c>
      <c r="C95" s="129">
        <v>32803156.305</v>
      </c>
      <c r="D95" s="65">
        <f>B95-C95</f>
        <v>-13703869.723000001</v>
      </c>
      <c r="E95" s="129">
        <v>1001005308.58</v>
      </c>
      <c r="F95" s="129">
        <v>1216314666.5739999</v>
      </c>
      <c r="G95" s="80">
        <f>E95-F95</f>
        <v>-215309357.99399984</v>
      </c>
    </row>
    <row r="96" spans="1:7" s="16" customFormat="1" ht="13.5" x14ac:dyDescent="0.2">
      <c r="A96" s="79" t="s">
        <v>88</v>
      </c>
      <c r="B96" s="66">
        <v>21525629.537</v>
      </c>
      <c r="C96" s="129">
        <v>29253842.076000001</v>
      </c>
      <c r="D96" s="65">
        <f>B96-C96</f>
        <v>-7728212.5390000008</v>
      </c>
      <c r="E96" s="129">
        <v>1143585692.21</v>
      </c>
      <c r="F96" s="129">
        <v>1283388196.4990001</v>
      </c>
      <c r="G96" s="80">
        <f>E96-F96</f>
        <v>-139802504.28900003</v>
      </c>
    </row>
    <row r="97" spans="1:7" s="28" customFormat="1" ht="12" x14ac:dyDescent="0.2">
      <c r="A97" s="81" t="s">
        <v>16</v>
      </c>
      <c r="B97" s="65">
        <f>B95-B96</f>
        <v>-2426342.9550000019</v>
      </c>
      <c r="C97" s="65">
        <f>C95-C96</f>
        <v>3549314.2289999984</v>
      </c>
      <c r="D97" s="82"/>
      <c r="E97" s="65">
        <f>E95-E96</f>
        <v>-142580383.63</v>
      </c>
      <c r="F97" s="82">
        <f>F95-F96</f>
        <v>-67073529.925000191</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810.02595297368202</v>
      </c>
      <c r="C104" s="131">
        <v>740.22832382898503</v>
      </c>
      <c r="D104" s="98">
        <f>IFERROR(((B104/C104)-1)*100,IF(B104+C104&lt;&gt;0,100,0))</f>
        <v>9.429202706491191</v>
      </c>
      <c r="E104" s="84"/>
      <c r="F104" s="130">
        <v>814.23889392176602</v>
      </c>
      <c r="G104" s="130">
        <v>808.95003431197699</v>
      </c>
    </row>
    <row r="105" spans="1:7" s="16" customFormat="1" ht="12" x14ac:dyDescent="0.2">
      <c r="A105" s="79" t="s">
        <v>50</v>
      </c>
      <c r="B105" s="130">
        <v>799.40709956108799</v>
      </c>
      <c r="C105" s="131">
        <v>730.84729671176797</v>
      </c>
      <c r="D105" s="98">
        <f>IFERROR(((B105/C105)-1)*100,IF(B105+C105&lt;&gt;0,100,0))</f>
        <v>9.3808656278520317</v>
      </c>
      <c r="E105" s="84"/>
      <c r="F105" s="130">
        <v>803.39753397579295</v>
      </c>
      <c r="G105" s="130">
        <v>798.39023967282606</v>
      </c>
    </row>
    <row r="106" spans="1:7" s="16" customFormat="1" ht="12" x14ac:dyDescent="0.2">
      <c r="A106" s="79" t="s">
        <v>51</v>
      </c>
      <c r="B106" s="130">
        <v>857.728162201283</v>
      </c>
      <c r="C106" s="131">
        <v>779.95911900057899</v>
      </c>
      <c r="D106" s="98">
        <f>IFERROR(((B106/C106)-1)*100,IF(B106+C106&lt;&gt;0,100,0))</f>
        <v>9.9709127448058368</v>
      </c>
      <c r="E106" s="84"/>
      <c r="F106" s="130">
        <v>863.67577875760696</v>
      </c>
      <c r="G106" s="130">
        <v>856.18938047305596</v>
      </c>
    </row>
    <row r="107" spans="1:7" s="28" customFormat="1" ht="12" x14ac:dyDescent="0.2">
      <c r="A107" s="81" t="s">
        <v>52</v>
      </c>
      <c r="B107" s="85"/>
      <c r="C107" s="84"/>
      <c r="D107" s="86"/>
      <c r="E107" s="84"/>
      <c r="F107" s="71"/>
      <c r="G107" s="71"/>
    </row>
    <row r="108" spans="1:7" s="16" customFormat="1" ht="12" x14ac:dyDescent="0.2">
      <c r="A108" s="79" t="s">
        <v>56</v>
      </c>
      <c r="B108" s="130">
        <v>609.84793073819606</v>
      </c>
      <c r="C108" s="131">
        <v>590.70358878102502</v>
      </c>
      <c r="D108" s="98">
        <f>IFERROR(((B108/C108)-1)*100,IF(B108+C108&lt;&gt;0,100,0))</f>
        <v>3.2409388263032746</v>
      </c>
      <c r="E108" s="84"/>
      <c r="F108" s="130">
        <v>610.12347353720395</v>
      </c>
      <c r="G108" s="130">
        <v>609.18860815785001</v>
      </c>
    </row>
    <row r="109" spans="1:7" s="16" customFormat="1" ht="12" x14ac:dyDescent="0.2">
      <c r="A109" s="79" t="s">
        <v>57</v>
      </c>
      <c r="B109" s="130">
        <v>796.07076819553095</v>
      </c>
      <c r="C109" s="131">
        <v>769.46427343479797</v>
      </c>
      <c r="D109" s="98">
        <f>IFERROR(((B109/C109)-1)*100,IF(B109+C109&lt;&gt;0,100,0))</f>
        <v>3.4577946864205567</v>
      </c>
      <c r="E109" s="84"/>
      <c r="F109" s="130">
        <v>797.39219498195598</v>
      </c>
      <c r="G109" s="130">
        <v>795.41492538738703</v>
      </c>
    </row>
    <row r="110" spans="1:7" s="16" customFormat="1" ht="12" x14ac:dyDescent="0.2">
      <c r="A110" s="79" t="s">
        <v>59</v>
      </c>
      <c r="B110" s="130">
        <v>910.15889369971103</v>
      </c>
      <c r="C110" s="131">
        <v>846.50469650351204</v>
      </c>
      <c r="D110" s="98">
        <f>IFERROR(((B110/C110)-1)*100,IF(B110+C110&lt;&gt;0,100,0))</f>
        <v>7.5196508015989316</v>
      </c>
      <c r="E110" s="84"/>
      <c r="F110" s="130">
        <v>913.60737860222901</v>
      </c>
      <c r="G110" s="130">
        <v>909.19020796881102</v>
      </c>
    </row>
    <row r="111" spans="1:7" s="16" customFormat="1" ht="12" x14ac:dyDescent="0.2">
      <c r="A111" s="79" t="s">
        <v>58</v>
      </c>
      <c r="B111" s="130">
        <v>872.41303781344504</v>
      </c>
      <c r="C111" s="131">
        <v>762.34282450555395</v>
      </c>
      <c r="D111" s="98">
        <f>IFERROR(((B111/C111)-1)*100,IF(B111+C111&lt;&gt;0,100,0))</f>
        <v>14.438414027085678</v>
      </c>
      <c r="E111" s="84"/>
      <c r="F111" s="130">
        <v>880.32772128319004</v>
      </c>
      <c r="G111" s="130">
        <v>869.19737003493901</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2</v>
      </c>
      <c r="C119" s="66">
        <v>0</v>
      </c>
      <c r="D119" s="98">
        <f>IFERROR(((B119/C119)-1)*100,IF(B119+C119&lt;&gt;0,100,0))</f>
        <v>100</v>
      </c>
      <c r="E119" s="66">
        <v>22</v>
      </c>
      <c r="F119" s="66">
        <v>13</v>
      </c>
      <c r="G119" s="98">
        <f>IFERROR(((E119/F119)-1)*100,IF(E119+F119&lt;&gt;0,100,0))</f>
        <v>69.230769230769226</v>
      </c>
    </row>
    <row r="120" spans="1:7" s="16" customFormat="1" ht="12" x14ac:dyDescent="0.2">
      <c r="A120" s="79" t="s">
        <v>72</v>
      </c>
      <c r="B120" s="67">
        <v>134</v>
      </c>
      <c r="C120" s="66">
        <v>115</v>
      </c>
      <c r="D120" s="98">
        <f>IFERROR(((B120/C120)-1)*100,IF(B120+C120&lt;&gt;0,100,0))</f>
        <v>16.521739130434774</v>
      </c>
      <c r="E120" s="66">
        <v>10808</v>
      </c>
      <c r="F120" s="66">
        <v>13994</v>
      </c>
      <c r="G120" s="98">
        <f>IFERROR(((E120/F120)-1)*100,IF(E120+F120&lt;&gt;0,100,0))</f>
        <v>-22.766900100042875</v>
      </c>
    </row>
    <row r="121" spans="1:7" s="16" customFormat="1" ht="12" x14ac:dyDescent="0.2">
      <c r="A121" s="79" t="s">
        <v>74</v>
      </c>
      <c r="B121" s="67">
        <v>1</v>
      </c>
      <c r="C121" s="66">
        <v>7</v>
      </c>
      <c r="D121" s="98">
        <f>IFERROR(((B121/C121)-1)*100,IF(B121+C121&lt;&gt;0,100,0))</f>
        <v>-85.714285714285722</v>
      </c>
      <c r="E121" s="66">
        <v>395</v>
      </c>
      <c r="F121" s="66">
        <v>423</v>
      </c>
      <c r="G121" s="98">
        <f>IFERROR(((E121/F121)-1)*100,IF(E121+F121&lt;&gt;0,100,0))</f>
        <v>-6.619385342789597</v>
      </c>
    </row>
    <row r="122" spans="1:7" s="28" customFormat="1" ht="12" x14ac:dyDescent="0.2">
      <c r="A122" s="81" t="s">
        <v>34</v>
      </c>
      <c r="B122" s="82">
        <f>SUM(B119:B121)</f>
        <v>137</v>
      </c>
      <c r="C122" s="82">
        <f>SUM(C119:C121)</f>
        <v>122</v>
      </c>
      <c r="D122" s="98">
        <f>IFERROR(((B122/C122)-1)*100,IF(B122+C122&lt;&gt;0,100,0))</f>
        <v>12.295081967213118</v>
      </c>
      <c r="E122" s="82">
        <f>SUM(E119:E121)</f>
        <v>11225</v>
      </c>
      <c r="F122" s="82">
        <f>SUM(F119:F121)</f>
        <v>14430</v>
      </c>
      <c r="G122" s="98">
        <f>IFERROR(((E122/F122)-1)*100,IF(E122+F122&lt;&gt;0,100,0))</f>
        <v>-22.210672210672211</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16</v>
      </c>
      <c r="C125" s="66">
        <v>81</v>
      </c>
      <c r="D125" s="98">
        <f>IFERROR(((B125/C125)-1)*100,IF(B125+C125&lt;&gt;0,100,0))</f>
        <v>-80.246913580246911</v>
      </c>
      <c r="E125" s="66">
        <v>1084</v>
      </c>
      <c r="F125" s="66">
        <v>1619</v>
      </c>
      <c r="G125" s="98">
        <f>IFERROR(((E125/F125)-1)*100,IF(E125+F125&lt;&gt;0,100,0))</f>
        <v>-33.045089561457687</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16</v>
      </c>
      <c r="C127" s="82">
        <f>SUM(C125:C126)</f>
        <v>81</v>
      </c>
      <c r="D127" s="98">
        <f>IFERROR(((B127/C127)-1)*100,IF(B127+C127&lt;&gt;0,100,0))</f>
        <v>-80.246913580246911</v>
      </c>
      <c r="E127" s="82">
        <f>SUM(E125:E126)</f>
        <v>1084</v>
      </c>
      <c r="F127" s="82">
        <f>SUM(F125:F126)</f>
        <v>1619</v>
      </c>
      <c r="G127" s="98">
        <f>IFERROR(((E127/F127)-1)*100,IF(E127+F127&lt;&gt;0,100,0))</f>
        <v>-33.045089561457687</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50075</v>
      </c>
      <c r="C130" s="66">
        <v>0</v>
      </c>
      <c r="D130" s="98">
        <f>IFERROR(((B130/C130)-1)*100,IF(B130+C130&lt;&gt;0,100,0))</f>
        <v>100</v>
      </c>
      <c r="E130" s="66">
        <v>261815</v>
      </c>
      <c r="F130" s="66">
        <v>110085</v>
      </c>
      <c r="G130" s="98">
        <f>IFERROR(((E130/F130)-1)*100,IF(E130+F130&lt;&gt;0,100,0))</f>
        <v>137.8298587455148</v>
      </c>
    </row>
    <row r="131" spans="1:7" s="16" customFormat="1" ht="12" x14ac:dyDescent="0.2">
      <c r="A131" s="79" t="s">
        <v>72</v>
      </c>
      <c r="B131" s="67">
        <v>30493</v>
      </c>
      <c r="C131" s="66">
        <v>24710</v>
      </c>
      <c r="D131" s="98">
        <f>IFERROR(((B131/C131)-1)*100,IF(B131+C131&lt;&gt;0,100,0))</f>
        <v>23.403480372318896</v>
      </c>
      <c r="E131" s="66">
        <v>11537021</v>
      </c>
      <c r="F131" s="66">
        <v>12236684</v>
      </c>
      <c r="G131" s="98">
        <f>IFERROR(((E131/F131)-1)*100,IF(E131+F131&lt;&gt;0,100,0))</f>
        <v>-5.7177500048215641</v>
      </c>
    </row>
    <row r="132" spans="1:7" s="16" customFormat="1" ht="12" x14ac:dyDescent="0.2">
      <c r="A132" s="79" t="s">
        <v>74</v>
      </c>
      <c r="B132" s="67">
        <v>2</v>
      </c>
      <c r="C132" s="66">
        <v>21</v>
      </c>
      <c r="D132" s="98">
        <f>IFERROR(((B132/C132)-1)*100,IF(B132+C132&lt;&gt;0,100,0))</f>
        <v>-90.476190476190482</v>
      </c>
      <c r="E132" s="66">
        <v>17259</v>
      </c>
      <c r="F132" s="66">
        <v>24665</v>
      </c>
      <c r="G132" s="98">
        <f>IFERROR(((E132/F132)-1)*100,IF(E132+F132&lt;&gt;0,100,0))</f>
        <v>-30.026353131968374</v>
      </c>
    </row>
    <row r="133" spans="1:7" s="16" customFormat="1" ht="12" x14ac:dyDescent="0.2">
      <c r="A133" s="81" t="s">
        <v>34</v>
      </c>
      <c r="B133" s="82">
        <f>SUM(B130:B132)</f>
        <v>80570</v>
      </c>
      <c r="C133" s="82">
        <f>SUM(C130:C132)</f>
        <v>24731</v>
      </c>
      <c r="D133" s="98">
        <f>IFERROR(((B133/C133)-1)*100,IF(B133+C133&lt;&gt;0,100,0))</f>
        <v>225.7854514576847</v>
      </c>
      <c r="E133" s="82">
        <f>SUM(E130:E132)</f>
        <v>11816095</v>
      </c>
      <c r="F133" s="82">
        <f>SUM(F130:F132)</f>
        <v>12371434</v>
      </c>
      <c r="G133" s="98">
        <f>IFERROR(((E133/F133)-1)*100,IF(E133+F133&lt;&gt;0,100,0))</f>
        <v>-4.4888814021074701</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12100</v>
      </c>
      <c r="C136" s="66">
        <v>51720</v>
      </c>
      <c r="D136" s="98">
        <f>IFERROR(((B136/C136)-1)*100,)</f>
        <v>-76.604795050270695</v>
      </c>
      <c r="E136" s="66">
        <v>586174</v>
      </c>
      <c r="F136" s="66">
        <v>710435</v>
      </c>
      <c r="G136" s="98">
        <f>IFERROR(((E136/F136)-1)*100,)</f>
        <v>-17.490833081140433</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12100</v>
      </c>
      <c r="C138" s="82">
        <f>SUM(C136:C137)</f>
        <v>51720</v>
      </c>
      <c r="D138" s="98">
        <f>IFERROR(((B138/C138)-1)*100,)</f>
        <v>-76.604795050270695</v>
      </c>
      <c r="E138" s="82">
        <f>SUM(E136:E137)</f>
        <v>586174</v>
      </c>
      <c r="F138" s="82">
        <f>SUM(F136:F137)</f>
        <v>710435</v>
      </c>
      <c r="G138" s="98">
        <f>IFERROR(((E138/F138)-1)*100,)</f>
        <v>-17.490833081140433</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1205705.3125</v>
      </c>
      <c r="C141" s="66">
        <v>0</v>
      </c>
      <c r="D141" s="98">
        <f>IFERROR(((B141/C141)-1)*100,IF(B141+C141&lt;&gt;0,100,0))</f>
        <v>100</v>
      </c>
      <c r="E141" s="66">
        <v>6287021.1775000002</v>
      </c>
      <c r="F141" s="66">
        <v>2654433.5237500002</v>
      </c>
      <c r="G141" s="98">
        <f>IFERROR(((E141/F141)-1)*100,IF(E141+F141&lt;&gt;0,100,0))</f>
        <v>136.84982581963973</v>
      </c>
    </row>
    <row r="142" spans="1:7" s="32" customFormat="1" x14ac:dyDescent="0.2">
      <c r="A142" s="79" t="s">
        <v>72</v>
      </c>
      <c r="B142" s="67">
        <v>2869226.3291099998</v>
      </c>
      <c r="C142" s="66">
        <v>2168686.4182099998</v>
      </c>
      <c r="D142" s="98">
        <f>IFERROR(((B142/C142)-1)*100,IF(B142+C142&lt;&gt;0,100,0))</f>
        <v>32.30249910811056</v>
      </c>
      <c r="E142" s="66">
        <v>1078378573.41276</v>
      </c>
      <c r="F142" s="66">
        <v>1127914590.8777101</v>
      </c>
      <c r="G142" s="98">
        <f>IFERROR(((E142/F142)-1)*100,IF(E142+F142&lt;&gt;0,100,0))</f>
        <v>-4.3918234470575079</v>
      </c>
    </row>
    <row r="143" spans="1:7" s="32" customFormat="1" x14ac:dyDescent="0.2">
      <c r="A143" s="79" t="s">
        <v>74</v>
      </c>
      <c r="B143" s="67">
        <v>16150.34</v>
      </c>
      <c r="C143" s="66">
        <v>156873.04</v>
      </c>
      <c r="D143" s="98">
        <f>IFERROR(((B143/C143)-1)*100,IF(B143+C143&lt;&gt;0,100,0))</f>
        <v>-89.70483392174971</v>
      </c>
      <c r="E143" s="66">
        <v>101461243.02</v>
      </c>
      <c r="F143" s="66">
        <v>121560394.23999999</v>
      </c>
      <c r="G143" s="98">
        <f>IFERROR(((E143/F143)-1)*100,IF(E143+F143&lt;&gt;0,100,0))</f>
        <v>-16.534292559398665</v>
      </c>
    </row>
    <row r="144" spans="1:7" s="16" customFormat="1" ht="12" x14ac:dyDescent="0.2">
      <c r="A144" s="81" t="s">
        <v>34</v>
      </c>
      <c r="B144" s="82">
        <f>SUM(B141:B143)</f>
        <v>4091081.9816099997</v>
      </c>
      <c r="C144" s="82">
        <f>SUM(C141:C143)</f>
        <v>2325559.4582099998</v>
      </c>
      <c r="D144" s="98">
        <f>IFERROR(((B144/C144)-1)*100,IF(B144+C144&lt;&gt;0,100,0))</f>
        <v>75.918184640135379</v>
      </c>
      <c r="E144" s="82">
        <f>SUM(E141:E143)</f>
        <v>1186126837.61026</v>
      </c>
      <c r="F144" s="82">
        <f>SUM(F141:F143)</f>
        <v>1252129418.6414602</v>
      </c>
      <c r="G144" s="98">
        <f>IFERROR(((E144/F144)-1)*100,IF(E144+F144&lt;&gt;0,100,0))</f>
        <v>-5.2712267636688797</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22052.5</v>
      </c>
      <c r="C147" s="66">
        <v>176445.62700000001</v>
      </c>
      <c r="D147" s="98">
        <f>IFERROR(((B147/C147)-1)*100,IF(B147+C147&lt;&gt;0,100,0))</f>
        <v>-87.501815502630734</v>
      </c>
      <c r="E147" s="66">
        <v>974532.95833000005</v>
      </c>
      <c r="F147" s="66">
        <v>1393363.6419500001</v>
      </c>
      <c r="G147" s="98">
        <f>IFERROR(((E147/F147)-1)*100,IF(E147+F147&lt;&gt;0,100,0))</f>
        <v>-30.058964581123291</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22052.5</v>
      </c>
      <c r="C149" s="82">
        <f>SUM(C147:C148)</f>
        <v>176445.62700000001</v>
      </c>
      <c r="D149" s="98">
        <f>IFERROR(((B149/C149)-1)*100,IF(B149+C149&lt;&gt;0,100,0))</f>
        <v>-87.501815502630734</v>
      </c>
      <c r="E149" s="82">
        <f>SUM(E147:E148)</f>
        <v>974532.95833000005</v>
      </c>
      <c r="F149" s="82">
        <f>SUM(F147:F148)</f>
        <v>1393363.6419500001</v>
      </c>
      <c r="G149" s="98">
        <f>IFERROR(((E149/F149)-1)*100,IF(E149+F149&lt;&gt;0,100,0))</f>
        <v>-30.058964581123291</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215</v>
      </c>
      <c r="C152" s="66">
        <v>60010</v>
      </c>
      <c r="D152" s="98">
        <f>IFERROR(((B152/C152)-1)*100,IF(B152+C152&lt;&gt;0,100,0))</f>
        <v>-99.641726378936852</v>
      </c>
      <c r="E152" s="78"/>
      <c r="F152" s="78"/>
      <c r="G152" s="65"/>
    </row>
    <row r="153" spans="1:7" s="16" customFormat="1" ht="12" x14ac:dyDescent="0.2">
      <c r="A153" s="79" t="s">
        <v>72</v>
      </c>
      <c r="B153" s="67">
        <v>993824</v>
      </c>
      <c r="C153" s="66">
        <v>924505</v>
      </c>
      <c r="D153" s="98">
        <f>IFERROR(((B153/C153)-1)*100,IF(B153+C153&lt;&gt;0,100,0))</f>
        <v>7.4979583669098515</v>
      </c>
      <c r="E153" s="78"/>
      <c r="F153" s="78"/>
      <c r="G153" s="65"/>
    </row>
    <row r="154" spans="1:7" s="16" customFormat="1" ht="12" x14ac:dyDescent="0.2">
      <c r="A154" s="79" t="s">
        <v>74</v>
      </c>
      <c r="B154" s="67">
        <v>1706</v>
      </c>
      <c r="C154" s="66">
        <v>2239</v>
      </c>
      <c r="D154" s="98">
        <f>IFERROR(((B154/C154)-1)*100,IF(B154+C154&lt;&gt;0,100,0))</f>
        <v>-23.805270209915143</v>
      </c>
      <c r="E154" s="78"/>
      <c r="F154" s="78"/>
      <c r="G154" s="65"/>
    </row>
    <row r="155" spans="1:7" s="28" customFormat="1" ht="12" x14ac:dyDescent="0.2">
      <c r="A155" s="81" t="s">
        <v>34</v>
      </c>
      <c r="B155" s="82">
        <f>SUM(B152:B154)</f>
        <v>995745</v>
      </c>
      <c r="C155" s="82">
        <f>SUM(C152:C154)</f>
        <v>986754</v>
      </c>
      <c r="D155" s="98">
        <f>IFERROR(((B155/C155)-1)*100,IF(B155+C155&lt;&gt;0,100,0))</f>
        <v>0.91116934919950321</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126384</v>
      </c>
      <c r="C158" s="66">
        <v>110920</v>
      </c>
      <c r="D158" s="98">
        <f>IFERROR(((B158/C158)-1)*100,IF(B158+C158&lt;&gt;0,100,0))</f>
        <v>13.941579516768844</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126384</v>
      </c>
      <c r="C160" s="82">
        <f>SUM(C158:C159)</f>
        <v>110920</v>
      </c>
      <c r="D160" s="98">
        <f>IFERROR(((B160/C160)-1)*100,IF(B160+C160&lt;&gt;0,100,0))</f>
        <v>13.941579516768844</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16939</v>
      </c>
      <c r="C168" s="113">
        <v>11788</v>
      </c>
      <c r="D168" s="111">
        <f>IFERROR(((B168/C168)-1)*100,IF(B168+C168&lt;&gt;0,100,0))</f>
        <v>43.696979979640304</v>
      </c>
      <c r="E168" s="113">
        <v>411438</v>
      </c>
      <c r="F168" s="113">
        <v>417967</v>
      </c>
      <c r="G168" s="111">
        <f>IFERROR(((E168/F168)-1)*100,IF(E168+F168&lt;&gt;0,100,0))</f>
        <v>-1.5620850449915902</v>
      </c>
    </row>
    <row r="169" spans="1:7" x14ac:dyDescent="0.2">
      <c r="A169" s="101" t="s">
        <v>32</v>
      </c>
      <c r="B169" s="112">
        <v>106469</v>
      </c>
      <c r="C169" s="113">
        <v>84530</v>
      </c>
      <c r="D169" s="111">
        <f t="shared" ref="D169:D171" si="5">IFERROR(((B169/C169)-1)*100,IF(B169+C169&lt;&gt;0,100,0))</f>
        <v>25.954099136401275</v>
      </c>
      <c r="E169" s="113">
        <v>2921416</v>
      </c>
      <c r="F169" s="113">
        <v>2745126</v>
      </c>
      <c r="G169" s="111">
        <f>IFERROR(((E169/F169)-1)*100,IF(E169+F169&lt;&gt;0,100,0))</f>
        <v>6.4219274452247399</v>
      </c>
    </row>
    <row r="170" spans="1:7" x14ac:dyDescent="0.2">
      <c r="A170" s="101" t="s">
        <v>92</v>
      </c>
      <c r="B170" s="112">
        <v>37166592</v>
      </c>
      <c r="C170" s="113">
        <v>26467723</v>
      </c>
      <c r="D170" s="111">
        <f t="shared" si="5"/>
        <v>40.422324957836373</v>
      </c>
      <c r="E170" s="113">
        <v>965205543</v>
      </c>
      <c r="F170" s="113">
        <v>766647149</v>
      </c>
      <c r="G170" s="111">
        <f>IFERROR(((E170/F170)-1)*100,IF(E170+F170&lt;&gt;0,100,0))</f>
        <v>25.899580303532833</v>
      </c>
    </row>
    <row r="171" spans="1:7" x14ac:dyDescent="0.2">
      <c r="A171" s="101" t="s">
        <v>93</v>
      </c>
      <c r="B171" s="112">
        <v>140835</v>
      </c>
      <c r="C171" s="113">
        <v>138683</v>
      </c>
      <c r="D171" s="111">
        <f t="shared" si="5"/>
        <v>1.5517402998204588</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429</v>
      </c>
      <c r="C174" s="113">
        <v>433</v>
      </c>
      <c r="D174" s="111">
        <f t="shared" ref="D174:D177" si="6">IFERROR(((B174/C174)-1)*100,IF(B174+C174&lt;&gt;0,100,0))</f>
        <v>-0.92378752886835835</v>
      </c>
      <c r="E174" s="113">
        <v>19021</v>
      </c>
      <c r="F174" s="113">
        <v>19670</v>
      </c>
      <c r="G174" s="111">
        <f t="shared" ref="G174" si="7">IFERROR(((E174/F174)-1)*100,IF(E174+F174&lt;&gt;0,100,0))</f>
        <v>-3.2994407727503838</v>
      </c>
    </row>
    <row r="175" spans="1:7" x14ac:dyDescent="0.2">
      <c r="A175" s="101" t="s">
        <v>32</v>
      </c>
      <c r="B175" s="112">
        <v>2452</v>
      </c>
      <c r="C175" s="113">
        <v>7569</v>
      </c>
      <c r="D175" s="111">
        <f t="shared" si="6"/>
        <v>-67.604703395428729</v>
      </c>
      <c r="E175" s="113">
        <v>230697</v>
      </c>
      <c r="F175" s="113">
        <v>254322</v>
      </c>
      <c r="G175" s="111">
        <f t="shared" ref="G175" si="8">IFERROR(((E175/F175)-1)*100,IF(E175+F175&lt;&gt;0,100,0))</f>
        <v>-9.2894047703305223</v>
      </c>
    </row>
    <row r="176" spans="1:7" x14ac:dyDescent="0.2">
      <c r="A176" s="101" t="s">
        <v>92</v>
      </c>
      <c r="B176" s="112">
        <v>26249</v>
      </c>
      <c r="C176" s="113">
        <v>126228</v>
      </c>
      <c r="D176" s="111">
        <f t="shared" si="6"/>
        <v>-79.205089203663221</v>
      </c>
      <c r="E176" s="113">
        <v>4114358</v>
      </c>
      <c r="F176" s="113">
        <v>2591831</v>
      </c>
      <c r="G176" s="111">
        <f t="shared" ref="G176" si="9">IFERROR(((E176/F176)-1)*100,IF(E176+F176&lt;&gt;0,100,0))</f>
        <v>58.743297691863397</v>
      </c>
    </row>
    <row r="177" spans="1:7" x14ac:dyDescent="0.2">
      <c r="A177" s="101" t="s">
        <v>93</v>
      </c>
      <c r="B177" s="112">
        <v>53004</v>
      </c>
      <c r="C177" s="113">
        <v>72115</v>
      </c>
      <c r="D177" s="111">
        <f t="shared" si="6"/>
        <v>-26.500728003882688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2021-11-22T06:27:47Z</dcterms:modified>
</cp:coreProperties>
</file>