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A4BB221F-397A-4047-BF7D-332C96EBFA78}" xr6:coauthVersionLast="47" xr6:coauthVersionMax="47" xr10:uidLastSave="{00000000-0000-0000-0000-000000000000}"/>
  <bookViews>
    <workbookView xWindow="3765" yWindow="3165"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<sst xmlns="http://schemas.openxmlformats.org/spreadsheetml/2006/main" count="265" uniqueCount="100">
  <si>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</si>
  <si>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</si>
  <si>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</si>
  <si>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</si>
  <si>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</si>
  <si>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</si>
  <si>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</si>
  <si>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</si>
  <si>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</si>
  <si>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</si>
  <si>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</si>
  <si>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</si>
  <si>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</si>
  <si>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</si>
  <si>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</si>
  <si>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</si>
  <si>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</si>
  <si>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</si>
  <si>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</si>
  <si>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</si>
  <si>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</si>
  <si>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</si>
  <si>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</si>
  <si>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</si>
  <si>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</si>
  <si>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</si>
  <si>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</si>
  <si>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</si>
  <si>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</si>
  <si>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</si>
  <si>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</si>
  <si>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</si>
  <si>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</si>
  <si>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</si>
  <si>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</si>
  <si>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</si>
  <si>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</si>
  <si>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</si>
  <si>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</si>
  <si>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</si>
  <si>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</si>
  <si>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</si>
  <si>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</si>
  <si>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</si>
  <si>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</si>
  <si>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</si>
  <si>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</si>
  <si>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</si>
  <si>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</si>
  <si>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</si>
  <si>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</si>
  <si>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</si>
  <si>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</si>
  <si>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</si>
  <si>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</si>
  <si>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</si>
  <si>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</si>
  <si>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</si>
  <si>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</si>
  <si>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</si>
  <si>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</si>
  <si>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</si>
  <si>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</si>
  <si>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</si>
  <si>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</si>
  <si>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</si>
  <si>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</si>
  <si>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</si>
  <si>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</si>
  <si>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</si>
  <si>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</si>
  <si>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</si>
  <si>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</si>
  <si>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</si>
  <si>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</si>
  <si>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</si>
  <si>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</si>
  <si>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</si>
  <si>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</si>
  <si>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</si>
  <si>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</si>
  <si>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</si>
  <si>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</si>
  <si>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</si>
  <si>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</si>
  <si>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</si>
  <si>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</si>
  <si>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</si>
  <si>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</si>
  <si>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</si>
  <si>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</si>
  <si>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</si>
  <si>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</si>
  <si>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</si>
  <si>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</si>
  <si>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</si>
  <si>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</si>
  <si>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3 December 2021</t>
  </si>
  <si>
    <t>03.12.2021</t>
  </si>
  <si>
    <t>27.11.2020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</si>
</sst>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2078657</v>
      </c>
      <c r="C11" s="67">
        <v>1698051</v>
      </c>
      <c r="D11" s="98">
        <f>IFERROR(((B11/C11)-1)*100,IF(B11+C11&lt;&gt;0,100,0))</f>
        <v>22.414285554438585</v>
      </c>
      <c r="E11" s="67">
        <v>77285726</v>
      </c>
      <c r="F11" s="67">
        <v>86537517</v>
      </c>
      <c r="G11" s="98">
        <f>IFERROR(((E11/F11)-1)*100,IF(E11+F11&lt;&gt;0,100,0))</f>
        <v>-10.69107517841077</v>
      </c>
    </row>
    <row r="12" spans="1:7" s="16" customFormat="1" ht="12" x14ac:dyDescent="0.2">
      <c r="A12" s="64" t="s">
        <v>9</v>
      </c>
      <c r="B12" s="67">
        <v>2564467.531</v>
      </c>
      <c r="C12" s="67">
        <v>2494702.3840000001</v>
      </c>
      <c r="D12" s="98">
        <f>IFERROR(((B12/C12)-1)*100,IF(B12+C12&lt;&gt;0,100,0))</f>
        <v>2.7965318607720446</v>
      </c>
      <c r="E12" s="67">
        <v>116784944.51000001</v>
      </c>
      <c r="F12" s="67">
        <v>106669474.272</v>
      </c>
      <c r="G12" s="98">
        <f>IFERROR(((E12/F12)-1)*100,IF(E12+F12&lt;&gt;0,100,0))</f>
        <v>9.4830037431385747</v>
      </c>
    </row>
    <row r="13" spans="1:7" s="16" customFormat="1" ht="12" x14ac:dyDescent="0.2">
      <c r="A13" s="64" t="s">
        <v>10</v>
      </c>
      <c r="B13" s="67">
        <v>147072170.00982001</v>
      </c>
      <c r="C13" s="67">
        <v>103392127.276225</v>
      </c>
      <c r="D13" s="98">
        <f>IFERROR(((B13/C13)-1)*100,IF(B13+C13&lt;&gt;0,100,0))</f>
        <v>42.246971683732085</v>
      </c>
      <c r="E13" s="67">
        <v>5533059503.6593304</v>
      </c>
      <c r="F13" s="67">
        <v>5334352065.3639297</v>
      </c>
      <c r="G13" s="98">
        <f>IFERROR(((E13/F13)-1)*100,IF(E13+F13&lt;&gt;0,100,0))</f>
        <v>3.7250529372744756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449</v>
      </c>
      <c r="C16" s="67">
        <v>340</v>
      </c>
      <c r="D16" s="98">
        <f>IFERROR(((B16/C16)-1)*100,IF(B16+C16&lt;&gt;0,100,0))</f>
        <v>32.058823529411761</v>
      </c>
      <c r="E16" s="67">
        <v>17050</v>
      </c>
      <c r="F16" s="67">
        <v>15064</v>
      </c>
      <c r="G16" s="98">
        <f>IFERROR(((E16/F16)-1)*100,IF(E16+F16&lt;&gt;0,100,0))</f>
        <v>13.183749336165684</v>
      </c>
    </row>
    <row r="17" spans="1:7" s="16" customFormat="1" ht="12" x14ac:dyDescent="0.2">
      <c r="A17" s="64" t="s">
        <v>9</v>
      </c>
      <c r="B17" s="67">
        <v>192162.90599999999</v>
      </c>
      <c r="C17" s="67">
        <v>202014.603</v>
      </c>
      <c r="D17" s="98">
        <f>IFERROR(((B17/C17)-1)*100,IF(B17+C17&lt;&gt;0,100,0))</f>
        <v>-4.8767251741697155</v>
      </c>
      <c r="E17" s="67">
        <v>11010855.362</v>
      </c>
      <c r="F17" s="67">
        <v>8426457.0109999999</v>
      </c>
      <c r="G17" s="98">
        <f>IFERROR(((E17/F17)-1)*100,IF(E17+F17&lt;&gt;0,100,0))</f>
        <v>30.670047300143999</v>
      </c>
    </row>
    <row r="18" spans="1:7" s="16" customFormat="1" ht="12" x14ac:dyDescent="0.2">
      <c r="A18" s="64" t="s">
        <v>10</v>
      </c>
      <c r="B18" s="67">
        <v>9731001.7899706997</v>
      </c>
      <c r="C18" s="67">
        <v>6644949.7448251601</v>
      </c>
      <c r="D18" s="98">
        <f>IFERROR(((B18/C18)-1)*100,IF(B18+C18&lt;&gt;0,100,0))</f>
        <v>46.442067489657731</v>
      </c>
      <c r="E18" s="67">
        <v>498699279.12057501</v>
      </c>
      <c r="F18" s="67">
        <v>316375278.14968801</v>
      </c>
      <c r="G18" s="98">
        <f>IFERROR(((E18/F18)-1)*100,IF(E18+F18&lt;&gt;0,100,0))</f>
        <v>57.629029056000782</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24475527.649980001</v>
      </c>
      <c r="C24" s="66">
        <v>17673526.89167</v>
      </c>
      <c r="D24" s="65">
        <f>B24-C24</f>
        <v>6802000.7583100013</v>
      </c>
      <c r="E24" s="67">
        <v>938354627.09995997</v>
      </c>
      <c r="F24" s="67">
        <v>854379245.35737002</v>
      </c>
      <c r="G24" s="65">
        <f>E24-F24</f>
        <v>83975381.742589951</v>
      </c>
    </row>
    <row r="25" spans="1:7" s="16" customFormat="1" ht="12" x14ac:dyDescent="0.2">
      <c r="A25" s="68" t="s">
        <v>15</v>
      </c>
      <c r="B25" s="66">
        <v>33372198.24337</v>
      </c>
      <c r="C25" s="66">
        <v>19385679.277029999</v>
      </c>
      <c r="D25" s="65">
        <f>B25-C25</f>
        <v>13986518.966340002</v>
      </c>
      <c r="E25" s="67">
        <v>1070170301.95649</v>
      </c>
      <c r="F25" s="67">
        <v>979394847.03874004</v>
      </c>
      <c r="G25" s="65">
        <f>E25-F25</f>
        <v>90775454.917750001</v>
      </c>
    </row>
    <row r="26" spans="1:7" s="28" customFormat="1" ht="12" x14ac:dyDescent="0.2">
      <c r="A26" s="69" t="s">
        <v>16</v>
      </c>
      <c r="B26" s="70">
        <f>B24-B25</f>
        <v>-8896670.5933899991</v>
      </c>
      <c r="C26" s="70">
        <f>C24-C25</f>
        <v>-1712152.3853599988</v>
      </c>
      <c r="D26" s="70"/>
      <c r="E26" s="70">
        <f>E24-E25</f>
        <v>-131815674.85653007</v>
      </c>
      <c r="F26" s="70">
        <f>F24-F25</f>
        <v>-125015601.68137002</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70807.602026339999</v>
      </c>
      <c r="C33" s="126">
        <v>57822.497569009996</v>
      </c>
      <c r="D33" s="98">
        <f t="shared" ref="D33:D42" si="0">IFERROR(((B33/C33)-1)*100,IF(B33+C33&lt;&gt;0,100,0))</f>
        <v>22.456837741802026</v>
      </c>
      <c r="E33" s="64"/>
      <c r="F33" s="126">
        <v>71579.06</v>
      </c>
      <c r="G33" s="126">
        <v>68614.98</v>
      </c>
    </row>
    <row r="34" spans="1:7" s="16" customFormat="1" ht="12" x14ac:dyDescent="0.2">
      <c r="A34" s="64" t="s">
        <v>23</v>
      </c>
      <c r="B34" s="126">
        <v>78194.08030288</v>
      </c>
      <c r="C34" s="126">
        <v>62269.575837370001</v>
      </c>
      <c r="D34" s="98">
        <f t="shared" si="0"/>
        <v>25.573491149353856</v>
      </c>
      <c r="E34" s="64"/>
      <c r="F34" s="126">
        <v>78731.179999999993</v>
      </c>
      <c r="G34" s="126">
        <v>73978.37</v>
      </c>
    </row>
    <row r="35" spans="1:7" s="16" customFormat="1" ht="12" x14ac:dyDescent="0.2">
      <c r="A35" s="64" t="s">
        <v>24</v>
      </c>
      <c r="B35" s="126">
        <v>64299.430649900001</v>
      </c>
      <c r="C35" s="126">
        <v>42828.144779089998</v>
      </c>
      <c r="D35" s="98">
        <f t="shared" si="0"/>
        <v>50.133588511853858</v>
      </c>
      <c r="E35" s="64"/>
      <c r="F35" s="126">
        <v>64299.43</v>
      </c>
      <c r="G35" s="126">
        <v>61433.58</v>
      </c>
    </row>
    <row r="36" spans="1:7" s="16" customFormat="1" ht="12" x14ac:dyDescent="0.2">
      <c r="A36" s="64" t="s">
        <v>25</v>
      </c>
      <c r="B36" s="126">
        <v>64306.677735500001</v>
      </c>
      <c r="C36" s="126">
        <v>53021.58213545</v>
      </c>
      <c r="D36" s="98">
        <f t="shared" si="0"/>
        <v>21.283966161592204</v>
      </c>
      <c r="E36" s="64"/>
      <c r="F36" s="126">
        <v>65113.7</v>
      </c>
      <c r="G36" s="126">
        <v>62306.45</v>
      </c>
    </row>
    <row r="37" spans="1:7" s="16" customFormat="1" ht="12" x14ac:dyDescent="0.2">
      <c r="A37" s="64" t="s">
        <v>79</v>
      </c>
      <c r="B37" s="126">
        <v>66503.311804540004</v>
      </c>
      <c r="C37" s="126">
        <v>52804.55248079</v>
      </c>
      <c r="D37" s="98">
        <f t="shared" si="0"/>
        <v>25.942383147236292</v>
      </c>
      <c r="E37" s="64"/>
      <c r="F37" s="126">
        <v>68708.789999999994</v>
      </c>
      <c r="G37" s="126">
        <v>63986.29</v>
      </c>
    </row>
    <row r="38" spans="1:7" s="16" customFormat="1" ht="12" x14ac:dyDescent="0.2">
      <c r="A38" s="64" t="s">
        <v>26</v>
      </c>
      <c r="B38" s="126">
        <v>93791.035038949994</v>
      </c>
      <c r="C38" s="126">
        <v>79894.946950700003</v>
      </c>
      <c r="D38" s="98">
        <f t="shared" si="0"/>
        <v>17.392949890591591</v>
      </c>
      <c r="E38" s="64"/>
      <c r="F38" s="126">
        <v>94636.31</v>
      </c>
      <c r="G38" s="126">
        <v>92679.77</v>
      </c>
    </row>
    <row r="39" spans="1:7" s="16" customFormat="1" ht="12" x14ac:dyDescent="0.2">
      <c r="A39" s="64" t="s">
        <v>27</v>
      </c>
      <c r="B39" s="126">
        <v>13981.59884456</v>
      </c>
      <c r="C39" s="126">
        <v>11577.71459824</v>
      </c>
      <c r="D39" s="98">
        <f t="shared" si="0"/>
        <v>20.763029058303339</v>
      </c>
      <c r="E39" s="64"/>
      <c r="F39" s="126">
        <v>14144.53</v>
      </c>
      <c r="G39" s="126">
        <v>12994.68</v>
      </c>
    </row>
    <row r="40" spans="1:7" s="16" customFormat="1" ht="12" x14ac:dyDescent="0.2">
      <c r="A40" s="64" t="s">
        <v>28</v>
      </c>
      <c r="B40" s="126">
        <v>90124.306876510003</v>
      </c>
      <c r="C40" s="126">
        <v>76493.233700540004</v>
      </c>
      <c r="D40" s="98">
        <f t="shared" si="0"/>
        <v>17.819972455777844</v>
      </c>
      <c r="E40" s="64"/>
      <c r="F40" s="126">
        <v>90683.47</v>
      </c>
      <c r="G40" s="126">
        <v>87674.42</v>
      </c>
    </row>
    <row r="41" spans="1:7" s="16" customFormat="1" ht="12" x14ac:dyDescent="0.2">
      <c r="A41" s="64" t="s">
        <v>29</v>
      </c>
      <c r="B41" s="72"/>
      <c r="C41" s="126">
        <v>3558.7926336700002</v>
      </c>
      <c r="D41" s="98">
        <f t="shared" si="0"/>
        <v>-100</v>
      </c>
      <c r="E41" s="64"/>
      <c r="F41" s="72"/>
      <c r="G41" s="72"/>
    </row>
    <row r="42" spans="1:7" s="16" customFormat="1" ht="12" x14ac:dyDescent="0.2">
      <c r="A42" s="64" t="s">
        <v>78</v>
      </c>
      <c r="B42" s="126">
        <v>1278.69946392</v>
      </c>
      <c r="C42" s="126">
        <v>940.56532590999996</v>
      </c>
      <c r="D42" s="98">
        <f t="shared" si="0"/>
        <v>35.950096042808525</v>
      </c>
      <c r="E42" s="64"/>
      <c r="F42" s="126">
        <v>1287.1400000000001</v>
      </c>
      <c r="G42" s="126">
        <v>1227.17</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19672.672979151899</v>
      </c>
      <c r="D48" s="72"/>
      <c r="E48" s="127">
        <v>17543.354283700501</v>
      </c>
      <c r="F48" s="72"/>
      <c r="G48" s="98">
        <f>IFERROR(((C48/E48)-1)*100,IF(C48+E48&lt;&gt;0,100,0))</f>
        <v>12.137466193849523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4682</v>
      </c>
      <c r="D54" s="75"/>
      <c r="E54" s="128">
        <v>1070320</v>
      </c>
      <c r="F54" s="128">
        <v>114338899.417164</v>
      </c>
      <c r="G54" s="128">
        <v>9420138.1679999996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8989</v>
      </c>
      <c r="C68" s="66">
        <v>6132</v>
      </c>
      <c r="D68" s="98">
        <f>IFERROR(((B68/C68)-1)*100,IF(B68+C68&lt;&gt;0,100,0))</f>
        <v>46.591650358773641</v>
      </c>
      <c r="E68" s="66">
        <v>311653</v>
      </c>
      <c r="F68" s="66">
        <v>315684</v>
      </c>
      <c r="G68" s="98">
        <f>IFERROR(((E68/F68)-1)*100,IF(E68+F68&lt;&gt;0,100,0))</f>
        <v>-1.2769098212136232</v>
      </c>
    </row>
    <row r="69" spans="1:7" s="16" customFormat="1" ht="12" x14ac:dyDescent="0.2">
      <c r="A69" s="79" t="s">
        <v>54</v>
      </c>
      <c r="B69" s="67">
        <v>239816152.877</v>
      </c>
      <c r="C69" s="66">
        <v>232804637.794</v>
      </c>
      <c r="D69" s="98">
        <f>IFERROR(((B69/C69)-1)*100,IF(B69+C69&lt;&gt;0,100,0))</f>
        <v>3.0117591940776567</v>
      </c>
      <c r="E69" s="66">
        <v>9423418372.8040009</v>
      </c>
      <c r="F69" s="66">
        <v>10397064117.468</v>
      </c>
      <c r="G69" s="98">
        <f>IFERROR(((E69/F69)-1)*100,IF(E69+F69&lt;&gt;0,100,0))</f>
        <v>-9.3646219131051431</v>
      </c>
    </row>
    <row r="70" spans="1:7" s="62" customFormat="1" ht="12" x14ac:dyDescent="0.2">
      <c r="A70" s="79" t="s">
        <v>55</v>
      </c>
      <c r="B70" s="67">
        <v>234795612.94764999</v>
      </c>
      <c r="C70" s="66">
        <v>229254478.44847</v>
      </c>
      <c r="D70" s="98">
        <f>IFERROR(((B70/C70)-1)*100,IF(B70+C70&lt;&gt;0,100,0))</f>
        <v>2.4170234477776997</v>
      </c>
      <c r="E70" s="66">
        <v>9278081908.7012806</v>
      </c>
      <c r="F70" s="66">
        <v>10020395300.187901</v>
      </c>
      <c r="G70" s="98">
        <f>IFERROR(((E70/F70)-1)*100,IF(E70+F70&lt;&gt;0,100,0))</f>
        <v>-7.408025025446852</v>
      </c>
    </row>
    <row r="71" spans="1:7" s="16" customFormat="1" ht="12" x14ac:dyDescent="0.2">
      <c r="A71" s="79" t="s">
        <v>94</v>
      </c>
      <c r="B71" s="98">
        <f>IFERROR(B69/B68/1000,)</f>
        <v>26.678846687840693</v>
      </c>
      <c r="C71" s="98">
        <f>IFERROR(C69/C68/1000,)</f>
        <v>37.965531277560338</v>
      </c>
      <c r="D71" s="98">
        <f>IFERROR(((B71/C71)-1)*100,IF(B71+C71&lt;&gt;0,100,0))</f>
        <v>-29.728767674036682</v>
      </c>
      <c r="E71" s="98">
        <f>IFERROR(E69/E68/1000,)</f>
        <v>30.236892867400606</v>
      </c>
      <c r="F71" s="98">
        <f>IFERROR(F69/F68/1000,)</f>
        <v>32.935036674231199</v>
      </c>
      <c r="G71" s="98">
        <f>IFERROR(((E71/F71)-1)*100,IF(E71+F71&lt;&gt;0,100,0))</f>
        <v>-8.1923206387125589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2964</v>
      </c>
      <c r="C74" s="66">
        <v>2893</v>
      </c>
      <c r="D74" s="98">
        <f>IFERROR(((B74/C74)-1)*100,IF(B74+C74&lt;&gt;0,100,0))</f>
        <v>2.4541997926028403</v>
      </c>
      <c r="E74" s="66">
        <v>139888</v>
      </c>
      <c r="F74" s="66">
        <v>134609</v>
      </c>
      <c r="G74" s="98">
        <f>IFERROR(((E74/F74)-1)*100,IF(E74+F74&lt;&gt;0,100,0))</f>
        <v>3.9217288591401722</v>
      </c>
    </row>
    <row r="75" spans="1:7" s="16" customFormat="1" ht="12" x14ac:dyDescent="0.2">
      <c r="A75" s="79" t="s">
        <v>54</v>
      </c>
      <c r="B75" s="67">
        <v>540156559.05999994</v>
      </c>
      <c r="C75" s="66">
        <v>448886726.39999998</v>
      </c>
      <c r="D75" s="98">
        <f>IFERROR(((B75/C75)-1)*100,IF(B75+C75&lt;&gt;0,100,0))</f>
        <v>20.332486414104835</v>
      </c>
      <c r="E75" s="66">
        <v>23296496703.040001</v>
      </c>
      <c r="F75" s="66">
        <v>20244921116.578999</v>
      </c>
      <c r="G75" s="98">
        <f>IFERROR(((E75/F75)-1)*100,IF(E75+F75&lt;&gt;0,100,0))</f>
        <v>15.073289586502758</v>
      </c>
    </row>
    <row r="76" spans="1:7" s="16" customFormat="1" ht="12" x14ac:dyDescent="0.2">
      <c r="A76" s="79" t="s">
        <v>55</v>
      </c>
      <c r="B76" s="67">
        <v>548280042.48502004</v>
      </c>
      <c r="C76" s="66">
        <v>439280043.93176001</v>
      </c>
      <c r="D76" s="98">
        <f>IFERROR(((B76/C76)-1)*100,IF(B76+C76&lt;&gt;0,100,0))</f>
        <v>24.813328094228805</v>
      </c>
      <c r="E76" s="66">
        <v>22610415665.0215</v>
      </c>
      <c r="F76" s="66">
        <v>19596257661.525799</v>
      </c>
      <c r="G76" s="98">
        <f>IFERROR(((E76/F76)-1)*100,IF(E76+F76&lt;&gt;0,100,0))</f>
        <v>15.381293997851087</v>
      </c>
    </row>
    <row r="77" spans="1:7" s="16" customFormat="1" ht="12" x14ac:dyDescent="0.2">
      <c r="A77" s="79" t="s">
        <v>94</v>
      </c>
      <c r="B77" s="98">
        <f>IFERROR(B75/B74/1000,)</f>
        <v>182.23905501349526</v>
      </c>
      <c r="C77" s="98">
        <f>IFERROR(C75/C74/1000,)</f>
        <v>155.1630578638092</v>
      </c>
      <c r="D77" s="98">
        <f>IFERROR(((B77/C77)-1)*100,IF(B77+C77&lt;&gt;0,100,0))</f>
        <v>17.450028068827695</v>
      </c>
      <c r="E77" s="98">
        <f>IFERROR(E75/E74/1000,)</f>
        <v>166.53677730069768</v>
      </c>
      <c r="F77" s="98">
        <f>IFERROR(F75/F74/1000,)</f>
        <v>150.39797574143628</v>
      </c>
      <c r="G77" s="98">
        <f>IFERROR(((E77/F77)-1)*100,IF(E77+F77&lt;&gt;0,100,0))</f>
        <v>10.730730569809776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228</v>
      </c>
      <c r="C80" s="66">
        <v>133</v>
      </c>
      <c r="D80" s="98">
        <f>IFERROR(((B80/C80)-1)*100,IF(B80+C80&lt;&gt;0,100,0))</f>
        <v>71.428571428571416</v>
      </c>
      <c r="E80" s="66">
        <v>8056</v>
      </c>
      <c r="F80" s="66">
        <v>10348</v>
      </c>
      <c r="G80" s="98">
        <f>IFERROR(((E80/F80)-1)*100,IF(E80+F80&lt;&gt;0,100,0))</f>
        <v>-22.149207576343255</v>
      </c>
    </row>
    <row r="81" spans="1:7" s="16" customFormat="1" ht="12" x14ac:dyDescent="0.2">
      <c r="A81" s="79" t="s">
        <v>54</v>
      </c>
      <c r="B81" s="67">
        <v>21139745.848000001</v>
      </c>
      <c r="C81" s="66">
        <v>20236474.673999999</v>
      </c>
      <c r="D81" s="98">
        <f>IFERROR(((B81/C81)-1)*100,IF(B81+C81&lt;&gt;0,100,0))</f>
        <v>4.4635796923687243</v>
      </c>
      <c r="E81" s="66">
        <v>704713025.78199995</v>
      </c>
      <c r="F81" s="66">
        <v>912649338.91700006</v>
      </c>
      <c r="G81" s="98">
        <f>IFERROR(((E81/F81)-1)*100,IF(E81+F81&lt;&gt;0,100,0))</f>
        <v>-22.783812387542934</v>
      </c>
    </row>
    <row r="82" spans="1:7" s="16" customFormat="1" ht="12" x14ac:dyDescent="0.2">
      <c r="A82" s="79" t="s">
        <v>55</v>
      </c>
      <c r="B82" s="67">
        <v>2157256.2044005101</v>
      </c>
      <c r="C82" s="66">
        <v>5780773.5634293202</v>
      </c>
      <c r="D82" s="98">
        <f>IFERROR(((B82/C82)-1)*100,IF(B82+C82&lt;&gt;0,100,0))</f>
        <v>-62.682222703759315</v>
      </c>
      <c r="E82" s="66">
        <v>237733143.194543</v>
      </c>
      <c r="F82" s="66">
        <v>332208981.944879</v>
      </c>
      <c r="G82" s="98">
        <f>IFERROR(((E82/F82)-1)*100,IF(E82+F82&lt;&gt;0,100,0))</f>
        <v>-28.438676822414056</v>
      </c>
    </row>
    <row r="83" spans="1:7" s="32" customFormat="1" x14ac:dyDescent="0.2">
      <c r="A83" s="79" t="s">
        <v>94</v>
      </c>
      <c r="B83" s="98">
        <f>IFERROR(B81/B80/1000,)</f>
        <v>92.718183543859666</v>
      </c>
      <c r="C83" s="98">
        <f>IFERROR(C81/C80/1000,)</f>
        <v>152.15394491729324</v>
      </c>
      <c r="D83" s="98">
        <f>IFERROR(((B83/C83)-1)*100,IF(B83+C83&lt;&gt;0,100,0))</f>
        <v>-39.062911846118254</v>
      </c>
      <c r="E83" s="98">
        <f>IFERROR(E81/E80/1000,)</f>
        <v>87.476790687934454</v>
      </c>
      <c r="F83" s="98">
        <f>IFERROR(F81/F80/1000,)</f>
        <v>88.195722740336308</v>
      </c>
      <c r="G83" s="98">
        <f>IFERROR(((E83/F83)-1)*100,IF(E83+F83&lt;&gt;0,100,0))</f>
        <v>-0.81515523663037159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12181</v>
      </c>
      <c r="C86" s="64">
        <f>C68+C74+C80</f>
        <v>9158</v>
      </c>
      <c r="D86" s="98">
        <f>IFERROR(((B86/C86)-1)*100,IF(B86+C86&lt;&gt;0,100,0))</f>
        <v>33.00939069665867</v>
      </c>
      <c r="E86" s="64">
        <f>E68+E74+E80</f>
        <v>459597</v>
      </c>
      <c r="F86" s="64">
        <f>F68+F74+F80</f>
        <v>460641</v>
      </c>
      <c r="G86" s="98">
        <f>IFERROR(((E86/F86)-1)*100,IF(E86+F86&lt;&gt;0,100,0))</f>
        <v>-0.22664070284668103</v>
      </c>
    </row>
    <row r="87" spans="1:7" s="62" customFormat="1" ht="12" x14ac:dyDescent="0.2">
      <c r="A87" s="79" t="s">
        <v>54</v>
      </c>
      <c r="B87" s="64">
        <f t="shared" ref="B87:C87" si="1">B69+B75+B81</f>
        <v>801112457.78499997</v>
      </c>
      <c r="C87" s="64">
        <f t="shared" si="1"/>
        <v>701927838.86800003</v>
      </c>
      <c r="D87" s="98">
        <f>IFERROR(((B87/C87)-1)*100,IF(B87+C87&lt;&gt;0,100,0))</f>
        <v>14.130315600098587</v>
      </c>
      <c r="E87" s="64">
        <f t="shared" ref="E87:F87" si="2">E69+E75+E81</f>
        <v>33424628101.626003</v>
      </c>
      <c r="F87" s="64">
        <f t="shared" si="2"/>
        <v>31554634572.963997</v>
      </c>
      <c r="G87" s="98">
        <f>IFERROR(((E87/F87)-1)*100,IF(E87+F87&lt;&gt;0,100,0))</f>
        <v>5.9262087929999874</v>
      </c>
    </row>
    <row r="88" spans="1:7" s="62" customFormat="1" ht="12" x14ac:dyDescent="0.2">
      <c r="A88" s="79" t="s">
        <v>55</v>
      </c>
      <c r="B88" s="64">
        <f t="shared" ref="B88:C88" si="3">B70+B76+B82</f>
        <v>785232911.63707054</v>
      </c>
      <c r="C88" s="64">
        <f t="shared" si="3"/>
        <v>674315295.94365931</v>
      </c>
      <c r="D88" s="98">
        <f>IFERROR(((B88/C88)-1)*100,IF(B88+C88&lt;&gt;0,100,0))</f>
        <v>16.448924762738692</v>
      </c>
      <c r="E88" s="64">
        <f t="shared" ref="E88:F88" si="4">E70+E76+E82</f>
        <v>32126230716.91732</v>
      </c>
      <c r="F88" s="64">
        <f t="shared" si="4"/>
        <v>29948861943.658577</v>
      </c>
      <c r="G88" s="98">
        <f>IFERROR(((E88/F88)-1)*100,IF(E88+F88&lt;&gt;0,100,0))</f>
        <v>7.270288858905305</v>
      </c>
    </row>
    <row r="89" spans="1:7" s="63" customFormat="1" x14ac:dyDescent="0.2">
      <c r="A89" s="79" t="s">
        <v>95</v>
      </c>
      <c r="B89" s="98">
        <f>IFERROR((B75/B87)*100,IF(B75+B87&lt;&gt;0,100,0))</f>
        <v>67.425809424245088</v>
      </c>
      <c r="C89" s="98">
        <f>IFERROR((C75/C87)*100,IF(C75+C87&lt;&gt;0,100,0))</f>
        <v>63.950551829361856</v>
      </c>
      <c r="D89" s="98">
        <f>IFERROR(((B89/C89)-1)*100,IF(B89+C89&lt;&gt;0,100,0))</f>
        <v>5.4342886737806406</v>
      </c>
      <c r="E89" s="98">
        <f>IFERROR((E75/E87)*100,IF(E75+E87&lt;&gt;0,100,0))</f>
        <v>69.698596592333359</v>
      </c>
      <c r="F89" s="98">
        <f>IFERROR((F75/F87)*100,IF(F75+F87&lt;&gt;0,100,0))</f>
        <v>64.158312687052458</v>
      </c>
      <c r="G89" s="98">
        <f>IFERROR(((E89/F89)-1)*100,IF(E89+F89&lt;&gt;0,100,0))</f>
        <v>8.6353329338708882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26728781.328000002</v>
      </c>
      <c r="C95" s="129">
        <v>29562617.195999999</v>
      </c>
      <c r="D95" s="65">
        <f>B95-C95</f>
        <v>-2833835.867999997</v>
      </c>
      <c r="E95" s="129">
        <v>1049519242.154</v>
      </c>
      <c r="F95" s="129">
        <v>1269464105.2550001</v>
      </c>
      <c r="G95" s="80">
        <f>E95-F95</f>
        <v>-219944863.10100007</v>
      </c>
    </row>
    <row r="96" spans="1:7" s="16" customFormat="1" ht="13.5" x14ac:dyDescent="0.2">
      <c r="A96" s="79" t="s">
        <v>88</v>
      </c>
      <c r="B96" s="66">
        <v>30162158.829999998</v>
      </c>
      <c r="C96" s="129">
        <v>30573652.592999998</v>
      </c>
      <c r="D96" s="65">
        <f>B96-C96</f>
        <v>-411493.76300000027</v>
      </c>
      <c r="E96" s="129">
        <v>1204078389.395</v>
      </c>
      <c r="F96" s="129">
        <v>1333973228.7030001</v>
      </c>
      <c r="G96" s="80">
        <f>E96-F96</f>
        <v>-129894839.30800009</v>
      </c>
    </row>
    <row r="97" spans="1:7" s="28" customFormat="1" ht="12" x14ac:dyDescent="0.2">
      <c r="A97" s="81" t="s">
        <v>16</v>
      </c>
      <c r="B97" s="65">
        <f>B95-B96</f>
        <v>-3433377.5019999966</v>
      </c>
      <c r="C97" s="65">
        <f>C95-C96</f>
        <v>-1011035.3969999999</v>
      </c>
      <c r="D97" s="82"/>
      <c r="E97" s="65">
        <f>E95-E96</f>
        <v>-154559147.24099994</v>
      </c>
      <c r="F97" s="82">
        <f>F95-F96</f>
        <v>-64509123.447999954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806.55030325218797</v>
      </c>
      <c r="C104" s="131">
        <v>741.93649882666296</v>
      </c>
      <c r="D104" s="98">
        <f>IFERROR(((B104/C104)-1)*100,IF(B104+C104&lt;&gt;0,100,0))</f>
        <v>8.7088052047188178</v>
      </c>
      <c r="E104" s="84"/>
      <c r="F104" s="130">
        <v>806.55030325218797</v>
      </c>
      <c r="G104" s="130">
        <v>796.46802100057198</v>
      </c>
    </row>
    <row r="105" spans="1:7" s="16" customFormat="1" ht="12" x14ac:dyDescent="0.2">
      <c r="A105" s="79" t="s">
        <v>50</v>
      </c>
      <c r="B105" s="130">
        <v>796.13782582644399</v>
      </c>
      <c r="C105" s="131">
        <v>732.64083294304203</v>
      </c>
      <c r="D105" s="98">
        <f>IFERROR(((B105/C105)-1)*100,IF(B105+C105&lt;&gt;0,100,0))</f>
        <v>8.6668651306715194</v>
      </c>
      <c r="E105" s="84"/>
      <c r="F105" s="130">
        <v>796.13782582644399</v>
      </c>
      <c r="G105" s="130">
        <v>786.22080469085199</v>
      </c>
    </row>
    <row r="106" spans="1:7" s="16" customFormat="1" ht="12" x14ac:dyDescent="0.2">
      <c r="A106" s="79" t="s">
        <v>51</v>
      </c>
      <c r="B106" s="130">
        <v>852.61229199292495</v>
      </c>
      <c r="C106" s="131">
        <v>781.01190027648897</v>
      </c>
      <c r="D106" s="98">
        <f>IFERROR(((B106/C106)-1)*100,IF(B106+C106&lt;&gt;0,100,0))</f>
        <v>9.1676441410288856</v>
      </c>
      <c r="E106" s="84"/>
      <c r="F106" s="130">
        <v>852.61229199292495</v>
      </c>
      <c r="G106" s="130">
        <v>841.64754166504099</v>
      </c>
    </row>
    <row r="107" spans="1:7" s="28" customFormat="1" ht="12" x14ac:dyDescent="0.2">
      <c r="A107" s="81" t="s">
        <v>52</v>
      </c>
      <c r="B107" s="85"/>
      <c r="C107" s="84"/>
      <c r="D107" s="86"/>
      <c r="E107" s="84"/>
      <c r="F107" s="71"/>
      <c r="G107" s="71"/>
    </row>
    <row r="108" spans="1:7" s="16" customFormat="1" ht="12" x14ac:dyDescent="0.2">
      <c r="A108" s="79" t="s">
        <v>56</v>
      </c>
      <c r="B108" s="130">
        <v>613.66253589108203</v>
      </c>
      <c r="C108" s="131">
        <v>589.13987940591596</v>
      </c>
      <c r="D108" s="98">
        <f>IFERROR(((B108/C108)-1)*100,IF(B108+C108&lt;&gt;0,100,0))</f>
        <v>4.1624506067887479</v>
      </c>
      <c r="E108" s="84"/>
      <c r="F108" s="130">
        <v>613.66253589108203</v>
      </c>
      <c r="G108" s="130">
        <v>611.58742202248197</v>
      </c>
    </row>
    <row r="109" spans="1:7" s="16" customFormat="1" ht="12" x14ac:dyDescent="0.2">
      <c r="A109" s="79" t="s">
        <v>57</v>
      </c>
      <c r="B109" s="130">
        <v>799.85875105572904</v>
      </c>
      <c r="C109" s="131">
        <v>768.79974552070598</v>
      </c>
      <c r="D109" s="98">
        <f>IFERROR(((B109/C109)-1)*100,IF(B109+C109&lt;&gt;0,100,0))</f>
        <v>4.0399344193313702</v>
      </c>
      <c r="E109" s="84"/>
      <c r="F109" s="130">
        <v>799.85875105572904</v>
      </c>
      <c r="G109" s="130">
        <v>793.45078414960994</v>
      </c>
    </row>
    <row r="110" spans="1:7" s="16" customFormat="1" ht="12" x14ac:dyDescent="0.2">
      <c r="A110" s="79" t="s">
        <v>59</v>
      </c>
      <c r="B110" s="130">
        <v>907.20203116126697</v>
      </c>
      <c r="C110" s="131">
        <v>847.03781670869103</v>
      </c>
      <c r="D110" s="98">
        <f>IFERROR(((B110/C110)-1)*100,IF(B110+C110&lt;&gt;0,100,0))</f>
        <v>7.1028959115844614</v>
      </c>
      <c r="E110" s="84"/>
      <c r="F110" s="130">
        <v>907.20203116126697</v>
      </c>
      <c r="G110" s="130">
        <v>893.59840519494401</v>
      </c>
    </row>
    <row r="111" spans="1:7" s="16" customFormat="1" ht="12" x14ac:dyDescent="0.2">
      <c r="A111" s="79" t="s">
        <v>58</v>
      </c>
      <c r="B111" s="130">
        <v>863.98916777817306</v>
      </c>
      <c r="C111" s="131">
        <v>766.65065229727702</v>
      </c>
      <c r="D111" s="98">
        <f>IFERROR(((B111/C111)-1)*100,IF(B111+C111&lt;&gt;0,100,0))</f>
        <v>12.696593316554306</v>
      </c>
      <c r="E111" s="84"/>
      <c r="F111" s="130">
        <v>863.98916777817306</v>
      </c>
      <c r="G111" s="130">
        <v>852.00441466375196</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22</v>
      </c>
      <c r="F119" s="66">
        <v>13</v>
      </c>
      <c r="G119" s="98">
        <f>IFERROR(((E119/F119)-1)*100,IF(E119+F119&lt;&gt;0,100,0))</f>
        <v>69.230769230769226</v>
      </c>
    </row>
    <row r="120" spans="1:7" s="16" customFormat="1" ht="12" x14ac:dyDescent="0.2">
      <c r="A120" s="79" t="s">
        <v>72</v>
      </c>
      <c r="B120" s="67">
        <v>161</v>
      </c>
      <c r="C120" s="66">
        <v>115</v>
      </c>
      <c r="D120" s="98">
        <f>IFERROR(((B120/C120)-1)*100,IF(B120+C120&lt;&gt;0,100,0))</f>
        <v>39.999999999999993</v>
      </c>
      <c r="E120" s="66">
        <v>11232</v>
      </c>
      <c r="F120" s="66">
        <v>14212</v>
      </c>
      <c r="G120" s="98">
        <f>IFERROR(((E120/F120)-1)*100,IF(E120+F120&lt;&gt;0,100,0))</f>
        <v>-20.968195890796515</v>
      </c>
    </row>
    <row r="121" spans="1:7" s="16" customFormat="1" ht="12" x14ac:dyDescent="0.2">
      <c r="A121" s="79" t="s">
        <v>74</v>
      </c>
      <c r="B121" s="67">
        <v>2</v>
      </c>
      <c r="C121" s="66">
        <v>3</v>
      </c>
      <c r="D121" s="98">
        <f>IFERROR(((B121/C121)-1)*100,IF(B121+C121&lt;&gt;0,100,0))</f>
        <v>-33.333333333333336</v>
      </c>
      <c r="E121" s="66">
        <v>400</v>
      </c>
      <c r="F121" s="66">
        <v>432</v>
      </c>
      <c r="G121" s="98">
        <f>IFERROR(((E121/F121)-1)*100,IF(E121+F121&lt;&gt;0,100,0))</f>
        <v>-7.4074074074074066</v>
      </c>
    </row>
    <row r="122" spans="1:7" s="28" customFormat="1" ht="12" x14ac:dyDescent="0.2">
      <c r="A122" s="81" t="s">
        <v>34</v>
      </c>
      <c r="B122" s="82">
        <f>SUM(B119:B121)</f>
        <v>163</v>
      </c>
      <c r="C122" s="82">
        <f>SUM(C119:C121)</f>
        <v>118</v>
      </c>
      <c r="D122" s="98">
        <f>IFERROR(((B122/C122)-1)*100,IF(B122+C122&lt;&gt;0,100,0))</f>
        <v>38.13559322033899</v>
      </c>
      <c r="E122" s="82">
        <f>SUM(E119:E121)</f>
        <v>11654</v>
      </c>
      <c r="F122" s="82">
        <f>SUM(F119:F121)</f>
        <v>14657</v>
      </c>
      <c r="G122" s="98">
        <f>IFERROR(((E122/F122)-1)*100,IF(E122+F122&lt;&gt;0,100,0))</f>
        <v>-20.488503786586609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8</v>
      </c>
      <c r="C125" s="66">
        <v>10</v>
      </c>
      <c r="D125" s="98">
        <f>IFERROR(((B125/C125)-1)*100,IF(B125+C125&lt;&gt;0,100,0))</f>
        <v>-19.999999999999996</v>
      </c>
      <c r="E125" s="66">
        <v>1133</v>
      </c>
      <c r="F125" s="66">
        <v>1673</v>
      </c>
      <c r="G125" s="98">
        <f>IFERROR(((E125/F125)-1)*100,IF(E125+F125&lt;&gt;0,100,0))</f>
        <v>-32.277346084877465</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8</v>
      </c>
      <c r="C127" s="82">
        <f>SUM(C125:C126)</f>
        <v>10</v>
      </c>
      <c r="D127" s="98">
        <f>IFERROR(((B127/C127)-1)*100,IF(B127+C127&lt;&gt;0,100,0))</f>
        <v>-19.999999999999996</v>
      </c>
      <c r="E127" s="82">
        <f>SUM(E125:E126)</f>
        <v>1133</v>
      </c>
      <c r="F127" s="82">
        <f>SUM(F125:F126)</f>
        <v>1673</v>
      </c>
      <c r="G127" s="98">
        <f>IFERROR(((E127/F127)-1)*100,IF(E127+F127&lt;&gt;0,100,0))</f>
        <v>-32.277346084877465</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261815</v>
      </c>
      <c r="F130" s="66">
        <v>110085</v>
      </c>
      <c r="G130" s="98">
        <f>IFERROR(((E130/F130)-1)*100,IF(E130+F130&lt;&gt;0,100,0))</f>
        <v>137.8298587455148</v>
      </c>
    </row>
    <row r="131" spans="1:7" s="16" customFormat="1" ht="12" x14ac:dyDescent="0.2">
      <c r="A131" s="79" t="s">
        <v>72</v>
      </c>
      <c r="B131" s="67">
        <v>54660</v>
      </c>
      <c r="C131" s="66">
        <v>17084</v>
      </c>
      <c r="D131" s="98">
        <f>IFERROR(((B131/C131)-1)*100,IF(B131+C131&lt;&gt;0,100,0))</f>
        <v>219.94848981503159</v>
      </c>
      <c r="E131" s="66">
        <v>11642595</v>
      </c>
      <c r="F131" s="66">
        <v>12279427</v>
      </c>
      <c r="G131" s="98">
        <f>IFERROR(((E131/F131)-1)*100,IF(E131+F131&lt;&gt;0,100,0))</f>
        <v>-5.1861703318892616</v>
      </c>
    </row>
    <row r="132" spans="1:7" s="16" customFormat="1" ht="12" x14ac:dyDescent="0.2">
      <c r="A132" s="79" t="s">
        <v>74</v>
      </c>
      <c r="B132" s="67">
        <v>6</v>
      </c>
      <c r="C132" s="66">
        <v>3</v>
      </c>
      <c r="D132" s="98">
        <f>IFERROR(((B132/C132)-1)*100,IF(B132+C132&lt;&gt;0,100,0))</f>
        <v>100</v>
      </c>
      <c r="E132" s="66">
        <v>17269</v>
      </c>
      <c r="F132" s="66">
        <v>24849</v>
      </c>
      <c r="G132" s="98">
        <f>IFERROR(((E132/F132)-1)*100,IF(E132+F132&lt;&gt;0,100,0))</f>
        <v>-30.504245643687877</v>
      </c>
    </row>
    <row r="133" spans="1:7" s="16" customFormat="1" ht="12" x14ac:dyDescent="0.2">
      <c r="A133" s="81" t="s">
        <v>34</v>
      </c>
      <c r="B133" s="82">
        <f>SUM(B130:B132)</f>
        <v>54666</v>
      </c>
      <c r="C133" s="82">
        <f>SUM(C130:C132)</f>
        <v>17087</v>
      </c>
      <c r="D133" s="98">
        <f>IFERROR(((B133/C133)-1)*100,IF(B133+C133&lt;&gt;0,100,0))</f>
        <v>219.92743021010125</v>
      </c>
      <c r="E133" s="82">
        <f>SUM(E130:E132)</f>
        <v>11921679</v>
      </c>
      <c r="F133" s="82">
        <f>SUM(F130:F132)</f>
        <v>12414361</v>
      </c>
      <c r="G133" s="98">
        <f>IFERROR(((E133/F133)-1)*100,IF(E133+F133&lt;&gt;0,100,0))</f>
        <v>-3.9686456677069382</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6000</v>
      </c>
      <c r="C136" s="66">
        <v>8750</v>
      </c>
      <c r="D136" s="98">
        <f>IFERROR(((B136/C136)-1)*100,)</f>
        <v>-31.428571428571427</v>
      </c>
      <c r="E136" s="66">
        <v>604324</v>
      </c>
      <c r="F136" s="66">
        <v>725009</v>
      </c>
      <c r="G136" s="98">
        <f>IFERROR(((E136/F136)-1)*100,)</f>
        <v>-16.646000256548543</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6000</v>
      </c>
      <c r="C138" s="82">
        <f>SUM(C136:C137)</f>
        <v>8750</v>
      </c>
      <c r="D138" s="98">
        <f>IFERROR(((B138/C138)-1)*100,)</f>
        <v>-31.428571428571427</v>
      </c>
      <c r="E138" s="82">
        <f>SUM(E136:E137)</f>
        <v>604324</v>
      </c>
      <c r="F138" s="82">
        <f>SUM(F136:F137)</f>
        <v>725009</v>
      </c>
      <c r="G138" s="98">
        <f>IFERROR(((E138/F138)-1)*100,)</f>
        <v>-16.646000256548543</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6287021.1775000002</v>
      </c>
      <c r="F141" s="66">
        <v>2654433.5237500002</v>
      </c>
      <c r="G141" s="98">
        <f>IFERROR(((E141/F141)-1)*100,IF(E141+F141&lt;&gt;0,100,0))</f>
        <v>136.84982581963973</v>
      </c>
    </row>
    <row r="142" spans="1:7" s="32" customFormat="1" x14ac:dyDescent="0.2">
      <c r="A142" s="79" t="s">
        <v>72</v>
      </c>
      <c r="B142" s="67">
        <v>5037809.9064100003</v>
      </c>
      <c r="C142" s="66">
        <v>1689029.29853</v>
      </c>
      <c r="D142" s="98">
        <f>IFERROR(((B142/C142)-1)*100,IF(B142+C142&lt;&gt;0,100,0))</f>
        <v>198.26657896310732</v>
      </c>
      <c r="E142" s="66">
        <v>1087828835.9337201</v>
      </c>
      <c r="F142" s="66">
        <v>1131992256.7337699</v>
      </c>
      <c r="G142" s="98">
        <f>IFERROR(((E142/F142)-1)*100,IF(E142+F142&lt;&gt;0,100,0))</f>
        <v>-3.9013889483200281</v>
      </c>
    </row>
    <row r="143" spans="1:7" s="32" customFormat="1" x14ac:dyDescent="0.2">
      <c r="A143" s="79" t="s">
        <v>74</v>
      </c>
      <c r="B143" s="67">
        <v>47455.35</v>
      </c>
      <c r="C143" s="66">
        <v>22378.09</v>
      </c>
      <c r="D143" s="98">
        <f>IFERROR(((B143/C143)-1)*100,IF(B143+C143&lt;&gt;0,100,0))</f>
        <v>112.06166388641745</v>
      </c>
      <c r="E143" s="66">
        <v>101540727.63</v>
      </c>
      <c r="F143" s="66">
        <v>122445999.18000001</v>
      </c>
      <c r="G143" s="98">
        <f>IFERROR(((E143/F143)-1)*100,IF(E143+F143&lt;&gt;0,100,0))</f>
        <v>-17.073053991146349</v>
      </c>
    </row>
    <row r="144" spans="1:7" s="16" customFormat="1" ht="12" x14ac:dyDescent="0.2">
      <c r="A144" s="81" t="s">
        <v>34</v>
      </c>
      <c r="B144" s="82">
        <f>SUM(B141:B143)</f>
        <v>5085265.2564099999</v>
      </c>
      <c r="C144" s="82">
        <f>SUM(C141:C143)</f>
        <v>1711407.3885300001</v>
      </c>
      <c r="D144" s="98">
        <f>IFERROR(((B144/C144)-1)*100,IF(B144+C144&lt;&gt;0,100,0))</f>
        <v>197.13937724541134</v>
      </c>
      <c r="E144" s="82">
        <f>SUM(E141:E143)</f>
        <v>1195656584.74122</v>
      </c>
      <c r="F144" s="82">
        <f>SUM(F141:F143)</f>
        <v>1257092689.43752</v>
      </c>
      <c r="G144" s="98">
        <f>IFERROR(((E144/F144)-1)*100,IF(E144+F144&lt;&gt;0,100,0))</f>
        <v>-4.8871579011241622</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2378</v>
      </c>
      <c r="C147" s="66">
        <v>17215.5</v>
      </c>
      <c r="D147" s="98">
        <f>IFERROR(((B147/C147)-1)*100,IF(B147+C147&lt;&gt;0,100,0))</f>
        <v>-86.186866486596386</v>
      </c>
      <c r="E147" s="66">
        <v>992365.90833000001</v>
      </c>
      <c r="F147" s="66">
        <v>1423456.0679500001</v>
      </c>
      <c r="G147" s="98">
        <f>IFERROR(((E147/F147)-1)*100,IF(E147+F147&lt;&gt;0,100,0))</f>
        <v>-30.284753377800932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2378</v>
      </c>
      <c r="C149" s="82">
        <f>SUM(C147:C148)</f>
        <v>17215.5</v>
      </c>
      <c r="D149" s="98">
        <f>IFERROR(((B149/C149)-1)*100,IF(B149+C149&lt;&gt;0,100,0))</f>
        <v>-86.186866486596386</v>
      </c>
      <c r="E149" s="82">
        <f>SUM(E147:E148)</f>
        <v>992365.90833000001</v>
      </c>
      <c r="F149" s="82">
        <f>SUM(F147:F148)</f>
        <v>1423456.0679500001</v>
      </c>
      <c r="G149" s="98">
        <f>IFERROR(((E149/F149)-1)*100,IF(E149+F149&lt;&gt;0,100,0))</f>
        <v>-30.284753377800932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60010</v>
      </c>
      <c r="D152" s="98">
        <f>IFERROR(((B152/C152)-1)*100,IF(B152+C152&lt;&gt;0,100,0))</f>
        <v>-99.641726378936852</v>
      </c>
      <c r="E152" s="78"/>
      <c r="F152" s="78"/>
      <c r="G152" s="65"/>
    </row>
    <row r="153" spans="1:7" s="16" customFormat="1" ht="12" x14ac:dyDescent="0.2">
      <c r="A153" s="79" t="s">
        <v>72</v>
      </c>
      <c r="B153" s="67">
        <v>1042818</v>
      </c>
      <c r="C153" s="66">
        <v>931025</v>
      </c>
      <c r="D153" s="98">
        <f>IFERROR(((B153/C153)-1)*100,IF(B153+C153&lt;&gt;0,100,0))</f>
        <v>12.007518595096812</v>
      </c>
      <c r="E153" s="78"/>
      <c r="F153" s="78"/>
      <c r="G153" s="65"/>
    </row>
    <row r="154" spans="1:7" s="16" customFormat="1" ht="12" x14ac:dyDescent="0.2">
      <c r="A154" s="79" t="s">
        <v>74</v>
      </c>
      <c r="B154" s="67">
        <v>1704</v>
      </c>
      <c r="C154" s="66">
        <v>2310</v>
      </c>
      <c r="D154" s="98">
        <f>IFERROR(((B154/C154)-1)*100,IF(B154+C154&lt;&gt;0,100,0))</f>
        <v>-26.233766233766232</v>
      </c>
      <c r="E154" s="78"/>
      <c r="F154" s="78"/>
      <c r="G154" s="65"/>
    </row>
    <row r="155" spans="1:7" s="28" customFormat="1" ht="12" x14ac:dyDescent="0.2">
      <c r="A155" s="81" t="s">
        <v>34</v>
      </c>
      <c r="B155" s="82">
        <f>SUM(B152:B154)</f>
        <v>1044737</v>
      </c>
      <c r="C155" s="82">
        <f>SUM(C152:C154)</f>
        <v>993345</v>
      </c>
      <c r="D155" s="98">
        <f>IFERROR(((B155/C155)-1)*100,IF(B155+C155&lt;&gt;0,100,0))</f>
        <v>5.1736305110510417</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126484</v>
      </c>
      <c r="C158" s="66">
        <v>120370</v>
      </c>
      <c r="D158" s="98">
        <f>IFERROR(((B158/C158)-1)*100,IF(B158+C158&lt;&gt;0,100,0))</f>
        <v>5.0793387056575545</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126484</v>
      </c>
      <c r="C160" s="82">
        <f>SUM(C158:C159)</f>
        <v>120370</v>
      </c>
      <c r="D160" s="98">
        <f>IFERROR(((B160/C160)-1)*100,IF(B160+C160&lt;&gt;0,100,0))</f>
        <v>5.0793387056575545</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8417</v>
      </c>
      <c r="C168" s="113">
        <v>11942</v>
      </c>
      <c r="D168" s="111">
        <f>IFERROR(((B168/C168)-1)*100,IF(B168+C168&lt;&gt;0,100,0))</f>
        <v>-29.51766873220566</v>
      </c>
      <c r="E168" s="113">
        <v>433916</v>
      </c>
      <c r="F168" s="113">
        <v>446384</v>
      </c>
      <c r="G168" s="111">
        <f>IFERROR(((E168/F168)-1)*100,IF(E168+F168&lt;&gt;0,100,0))</f>
        <v>-2.7931108641886859</v>
      </c>
    </row>
    <row r="169" spans="1:7" x14ac:dyDescent="0.2">
      <c r="A169" s="101" t="s">
        <v>32</v>
      </c>
      <c r="B169" s="112">
        <v>110770</v>
      </c>
      <c r="C169" s="113">
        <v>118116</v>
      </c>
      <c r="D169" s="111">
        <f t="shared" ref="D169:D171" si="5">IFERROR(((B169/C169)-1)*100,IF(B169+C169&lt;&gt;0,100,0))</f>
        <v>-6.2193098310135753</v>
      </c>
      <c r="E169" s="113">
        <v>3146121</v>
      </c>
      <c r="F169" s="113">
        <v>2976806</v>
      </c>
      <c r="G169" s="111">
        <f>IFERROR(((E169/F169)-1)*100,IF(E169+F169&lt;&gt;0,100,0))</f>
        <v>5.6878076703688496</v>
      </c>
    </row>
    <row r="170" spans="1:7" x14ac:dyDescent="0.2">
      <c r="A170" s="101" t="s">
        <v>92</v>
      </c>
      <c r="B170" s="112">
        <v>38631837</v>
      </c>
      <c r="C170" s="113">
        <v>36569382</v>
      </c>
      <c r="D170" s="111">
        <f t="shared" si="5"/>
        <v>5.6398410014147915</v>
      </c>
      <c r="E170" s="113">
        <v>1044247980</v>
      </c>
      <c r="F170" s="113">
        <v>837879569</v>
      </c>
      <c r="G170" s="111">
        <f>IFERROR(((E170/F170)-1)*100,IF(E170+F170&lt;&gt;0,100,0))</f>
        <v>24.629841642552329</v>
      </c>
    </row>
    <row r="171" spans="1:7" x14ac:dyDescent="0.2">
      <c r="A171" s="101" t="s">
        <v>93</v>
      </c>
      <c r="B171" s="112">
        <v>140888</v>
      </c>
      <c r="C171" s="113">
        <v>138160</v>
      </c>
      <c r="D171" s="111">
        <f t="shared" si="5"/>
        <v>1.9745222929936412</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243</v>
      </c>
      <c r="C174" s="113">
        <v>233</v>
      </c>
      <c r="D174" s="111">
        <f t="shared" ref="D174:D177" si="6">IFERROR(((B174/C174)-1)*100,IF(B174+C174&lt;&gt;0,100,0))</f>
        <v>4.2918454935622297</v>
      </c>
      <c r="E174" s="113">
        <v>19615</v>
      </c>
      <c r="F174" s="113">
        <v>20118</v>
      </c>
      <c r="G174" s="111">
        <f t="shared" ref="G174" si="7">IFERROR(((E174/F174)-1)*100,IF(E174+F174&lt;&gt;0,100,0))</f>
        <v>-2.5002485336514613</v>
      </c>
    </row>
    <row r="175" spans="1:7" x14ac:dyDescent="0.2">
      <c r="A175" s="101" t="s">
        <v>32</v>
      </c>
      <c r="B175" s="112">
        <v>2226</v>
      </c>
      <c r="C175" s="113">
        <v>5164</v>
      </c>
      <c r="D175" s="111">
        <f t="shared" si="6"/>
        <v>-56.893880712625865</v>
      </c>
      <c r="E175" s="113">
        <v>236231</v>
      </c>
      <c r="F175" s="113">
        <v>262376</v>
      </c>
      <c r="G175" s="111">
        <f t="shared" ref="G175" si="8">IFERROR(((E175/F175)-1)*100,IF(E175+F175&lt;&gt;0,100,0))</f>
        <v>-9.9647071378479719</v>
      </c>
    </row>
    <row r="176" spans="1:7" x14ac:dyDescent="0.2">
      <c r="A176" s="101" t="s">
        <v>92</v>
      </c>
      <c r="B176" s="112">
        <v>26167</v>
      </c>
      <c r="C176" s="113">
        <v>71363</v>
      </c>
      <c r="D176" s="111">
        <f t="shared" si="6"/>
        <v>-63.332539271050827</v>
      </c>
      <c r="E176" s="113">
        <v>4174891</v>
      </c>
      <c r="F176" s="113">
        <v>2700921</v>
      </c>
      <c r="G176" s="111">
        <f t="shared" ref="G176" si="9">IFERROR(((E176/F176)-1)*100,IF(E176+F176&lt;&gt;0,100,0))</f>
        <v>54.57286607049965</v>
      </c>
    </row>
    <row r="177" spans="1:7" x14ac:dyDescent="0.2">
      <c r="A177" s="101" t="s">
        <v>93</v>
      </c>
      <c r="B177" s="112">
        <v>21894</v>
      </c>
      <c r="C177" s="113">
        <v>41777</v>
      </c>
      <c r="D177" s="111">
        <f t="shared" si="6"/>
        <v>-47.593173277162073</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2021-12-06T06:42:10Z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2021-12-06T06:00:05Z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19dead42-b9b6-4990-afa6-b7553b379b6f</vt:lpwstr>
  </property>
  <property fmtid="{D5CDD505-2E9C-101B-9397-08002B2CF9AE}" pid="8" name="MSIP_Label_66d8a90e-c522-4829-9625-db8c70f8b095_ContentBits">
    <vt:lpwstr>0</vt:lpwstr>
  </property>
</Properties>
</file>