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20C59CD4-DB46-415C-BD8A-55E8D73A5C40}" xr6:coauthVersionLast="47" xr6:coauthVersionMax="47" xr10:uidLastSave="{00000000-0000-0000-0000-000000000000}"/>
  <bookViews>
    <workbookView xWindow="3930" yWindow="3165" windowWidth="1440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G149" i="1" s="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<sst xmlns="http://schemas.openxmlformats.org/spreadsheetml/2006/main" count="265" uniqueCount="100">
  <si>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</si>
  <si>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</si>
  <si>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</si>
  <si>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</si>
  <si>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</si>
  <si>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</si>
  <si>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</si>
  <si>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</si>
  <si>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</si>
  <si>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</si>
  <si>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</si>
  <si>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</si>
  <si>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</si>
  <si>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</si>
  <si>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</si>
  <si>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</si>
  <si>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</si>
  <si>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</si>
  <si>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</si>
  <si>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</si>
  <si>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</si>
  <si>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</si>
  <si>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</si>
  <si>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</si>
  <si>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</si>
  <si>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</si>
  <si>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</si>
  <si>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</si>
  <si>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</si>
  <si>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</si>
  <si>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</si>
  <si>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</si>
  <si>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</si>
  <si>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</si>
  <si>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</si>
  <si>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</si>
  <si>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</si>
  <si>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</si>
  <si>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</si>
  <si>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</si>
  <si>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</si>
  <si>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</si>
  <si>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</si>
  <si>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</si>
  <si>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</si>
  <si>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</si>
  <si>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</si>
  <si>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</si>
  <si>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</si>
  <si>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</si>
  <si>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</si>
  <si>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</si>
  <si>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</si>
  <si>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</si>
  <si>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</si>
  <si>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</si>
  <si>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</si>
  <si>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</si>
  <si>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</si>
  <si>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</si>
  <si>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</si>
  <si>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</si>
  <si>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</si>
  <si>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</si>
  <si>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</si>
  <si>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</si>
  <si>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</si>
  <si>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</si>
  <si>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</si>
  <si>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</si>
  <si>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</si>
  <si>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</si>
  <si>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</si>
  <si>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</si>
  <si>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</si>
  <si>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</si>
  <si>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</si>
  <si>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</si>
  <si>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</si>
  <si>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</si>
  <si>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</si>
  <si>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</si>
  <si>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</si>
  <si>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</si>
  <si>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</si>
  <si>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</si>
  <si>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</si>
  <si>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</si>
  <si>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</si>
  <si>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</si>
  <si>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</si>
  <si>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</si>
  <si>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</si>
  <si>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</si>
  <si>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</si>
  <si>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</si>
  <si>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</si>
  <si>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17 December 2021</t>
  </si>
  <si>
    <t>17.12.2021</t>
  </si>
  <si>
    <t>11.12.2020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</si>
</sst>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1289264</v>
      </c>
      <c r="C11" s="67">
        <v>1727464</v>
      </c>
      <c r="D11" s="98">
        <f>IFERROR(((B11/C11)-1)*100,IF(B11+C11&lt;&gt;0,100,0))</f>
        <v>-25.366664659871351</v>
      </c>
      <c r="E11" s="67">
        <v>80243855</v>
      </c>
      <c r="F11" s="67">
        <v>90300922</v>
      </c>
      <c r="G11" s="98">
        <f>IFERROR(((E11/F11)-1)*100,IF(E11+F11&lt;&gt;0,100,0))</f>
        <v>-11.137280525219884</v>
      </c>
    </row>
    <row r="12" spans="1:7" s="16" customFormat="1" ht="12" x14ac:dyDescent="0.2">
      <c r="A12" s="64" t="s">
        <v>9</v>
      </c>
      <c r="B12" s="67">
        <v>1900068.8230000001</v>
      </c>
      <c r="C12" s="67">
        <v>2762217.9130000002</v>
      </c>
      <c r="D12" s="98">
        <f>IFERROR(((B12/C12)-1)*100,IF(B12+C12&lt;&gt;0,100,0))</f>
        <v>-31.212204002530484</v>
      </c>
      <c r="E12" s="67">
        <v>120763158.083</v>
      </c>
      <c r="F12" s="67">
        <v>112597952.63</v>
      </c>
      <c r="G12" s="98">
        <f>IFERROR(((E12/F12)-1)*100,IF(E12+F12&lt;&gt;0,100,0))</f>
        <v>7.2516464662826463</v>
      </c>
    </row>
    <row r="13" spans="1:7" s="16" customFormat="1" ht="12" x14ac:dyDescent="0.2">
      <c r="A13" s="64" t="s">
        <v>10</v>
      </c>
      <c r="B13" s="67">
        <v>147686530.52383801</v>
      </c>
      <c r="C13" s="67">
        <v>108074242.320297</v>
      </c>
      <c r="D13" s="98">
        <f>IFERROR(((B13/C13)-1)*100,IF(B13+C13&lt;&gt;0,100,0))</f>
        <v>36.652848405953222</v>
      </c>
      <c r="E13" s="67">
        <v>5788383870.0770903</v>
      </c>
      <c r="F13" s="67">
        <v>5578545550.2836905</v>
      </c>
      <c r="G13" s="98">
        <f>IFERROR(((E13/F13)-1)*100,IF(E13+F13&lt;&gt;0,100,0))</f>
        <v>3.7615238219705693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241</v>
      </c>
      <c r="C16" s="67">
        <v>375</v>
      </c>
      <c r="D16" s="98">
        <f>IFERROR(((B16/C16)-1)*100,IF(B16+C16&lt;&gt;0,100,0))</f>
        <v>-35.733333333333327</v>
      </c>
      <c r="E16" s="67">
        <v>17745</v>
      </c>
      <c r="F16" s="67">
        <v>15950</v>
      </c>
      <c r="G16" s="98">
        <f>IFERROR(((E16/F16)-1)*100,IF(E16+F16&lt;&gt;0,100,0))</f>
        <v>11.2539184952978</v>
      </c>
    </row>
    <row r="17" spans="1:7" s="16" customFormat="1" ht="12" x14ac:dyDescent="0.2">
      <c r="A17" s="64" t="s">
        <v>9</v>
      </c>
      <c r="B17" s="67">
        <v>54333.695</v>
      </c>
      <c r="C17" s="67">
        <v>119353.23699999999</v>
      </c>
      <c r="D17" s="98">
        <f>IFERROR(((B17/C17)-1)*100,IF(B17+C17&lt;&gt;0,100,0))</f>
        <v>-54.476563547245895</v>
      </c>
      <c r="E17" s="67">
        <v>11315744.593</v>
      </c>
      <c r="F17" s="67">
        <v>8852228.2550000008</v>
      </c>
      <c r="G17" s="98">
        <f>IFERROR(((E17/F17)-1)*100,IF(E17+F17&lt;&gt;0,100,0))</f>
        <v>27.829335925771371</v>
      </c>
    </row>
    <row r="18" spans="1:7" s="16" customFormat="1" ht="12" x14ac:dyDescent="0.2">
      <c r="A18" s="64" t="s">
        <v>10</v>
      </c>
      <c r="B18" s="67">
        <v>4040949.8473636298</v>
      </c>
      <c r="C18" s="67">
        <v>5494935.3621871602</v>
      </c>
      <c r="D18" s="98">
        <f>IFERROR(((B18/C18)-1)*100,IF(B18+C18&lt;&gt;0,100,0))</f>
        <v>-26.460466210921862</v>
      </c>
      <c r="E18" s="67">
        <v>513521874.021649</v>
      </c>
      <c r="F18" s="67">
        <v>329380188.6318</v>
      </c>
      <c r="G18" s="98">
        <f>IFERROR(((E18/F18)-1)*100,IF(E18+F18&lt;&gt;0,100,0))</f>
        <v>55.905513368836246</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13736376.650839999</v>
      </c>
      <c r="C24" s="66">
        <v>22700374.953219999</v>
      </c>
      <c r="D24" s="65">
        <f>B24-C24</f>
        <v>-8963998.3023799993</v>
      </c>
      <c r="E24" s="67">
        <v>965586610.23589003</v>
      </c>
      <c r="F24" s="67">
        <v>902948949.96861005</v>
      </c>
      <c r="G24" s="65">
        <f>E24-F24</f>
        <v>62637660.267279983</v>
      </c>
    </row>
    <row r="25" spans="1:7" s="16" customFormat="1" ht="12" x14ac:dyDescent="0.2">
      <c r="A25" s="68" t="s">
        <v>15</v>
      </c>
      <c r="B25" s="66">
        <v>20215059.052730002</v>
      </c>
      <c r="C25" s="66">
        <v>16544442.61455</v>
      </c>
      <c r="D25" s="65">
        <f>B25-C25</f>
        <v>3670616.4381800015</v>
      </c>
      <c r="E25" s="67">
        <v>1111388940.6450601</v>
      </c>
      <c r="F25" s="67">
        <v>1037411688.04611</v>
      </c>
      <c r="G25" s="65">
        <f>E25-F25</f>
        <v>73977252.598950028</v>
      </c>
    </row>
    <row r="26" spans="1:7" s="28" customFormat="1" ht="12" x14ac:dyDescent="0.2">
      <c r="A26" s="69" t="s">
        <v>16</v>
      </c>
      <c r="B26" s="70">
        <f>B24-B25</f>
        <v>-6478682.4018900022</v>
      </c>
      <c r="C26" s="70">
        <f>C24-C25</f>
        <v>6155932.3386699986</v>
      </c>
      <c r="D26" s="70"/>
      <c r="E26" s="70">
        <f>E24-E25</f>
        <v>-145802330.40917003</v>
      </c>
      <c r="F26" s="70">
        <f>F24-F25</f>
        <v>-134462738.07749999</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71203.132198499996</v>
      </c>
      <c r="C33" s="126">
        <v>59412.606814530001</v>
      </c>
      <c r="D33" s="98">
        <f t="shared" ref="D33:D42" si="0">IFERROR(((B33/C33)-1)*100,IF(B33+C33&lt;&gt;0,100,0))</f>
        <v>19.845157477733324</v>
      </c>
      <c r="E33" s="64"/>
      <c r="F33" s="126">
        <v>72429.55</v>
      </c>
      <c r="G33" s="126">
        <v>71203.13</v>
      </c>
    </row>
    <row r="34" spans="1:7" s="16" customFormat="1" ht="12" x14ac:dyDescent="0.2">
      <c r="A34" s="64" t="s">
        <v>23</v>
      </c>
      <c r="B34" s="126">
        <v>78031.418337270006</v>
      </c>
      <c r="C34" s="126">
        <v>62787.763415870002</v>
      </c>
      <c r="D34" s="98">
        <f t="shared" si="0"/>
        <v>24.278066444945345</v>
      </c>
      <c r="E34" s="64"/>
      <c r="F34" s="126">
        <v>78419.16</v>
      </c>
      <c r="G34" s="126">
        <v>76443.490000000005</v>
      </c>
    </row>
    <row r="35" spans="1:7" s="16" customFormat="1" ht="12" x14ac:dyDescent="0.2">
      <c r="A35" s="64" t="s">
        <v>24</v>
      </c>
      <c r="B35" s="126">
        <v>65744.743633129998</v>
      </c>
      <c r="C35" s="126">
        <v>44570.765582150001</v>
      </c>
      <c r="D35" s="98">
        <f t="shared" si="0"/>
        <v>47.506426632841816</v>
      </c>
      <c r="E35" s="64"/>
      <c r="F35" s="126">
        <v>66044.06</v>
      </c>
      <c r="G35" s="126">
        <v>63221.22</v>
      </c>
    </row>
    <row r="36" spans="1:7" s="16" customFormat="1" ht="12" x14ac:dyDescent="0.2">
      <c r="A36" s="64" t="s">
        <v>25</v>
      </c>
      <c r="B36" s="126">
        <v>64680.344784560002</v>
      </c>
      <c r="C36" s="126">
        <v>54458.613084099998</v>
      </c>
      <c r="D36" s="98">
        <f t="shared" si="0"/>
        <v>18.769724606601113</v>
      </c>
      <c r="E36" s="64"/>
      <c r="F36" s="126">
        <v>66125.91</v>
      </c>
      <c r="G36" s="126">
        <v>64680.34</v>
      </c>
    </row>
    <row r="37" spans="1:7" s="16" customFormat="1" ht="12" x14ac:dyDescent="0.2">
      <c r="A37" s="64" t="s">
        <v>79</v>
      </c>
      <c r="B37" s="126">
        <v>68485.798811200002</v>
      </c>
      <c r="C37" s="126">
        <v>56663.94502082</v>
      </c>
      <c r="D37" s="98">
        <f t="shared" si="0"/>
        <v>20.863096958809169</v>
      </c>
      <c r="E37" s="64"/>
      <c r="F37" s="126">
        <v>69586.69</v>
      </c>
      <c r="G37" s="126">
        <v>67438.58</v>
      </c>
    </row>
    <row r="38" spans="1:7" s="16" customFormat="1" ht="12" x14ac:dyDescent="0.2">
      <c r="A38" s="64" t="s">
        <v>26</v>
      </c>
      <c r="B38" s="126">
        <v>91785.555342060004</v>
      </c>
      <c r="C38" s="126">
        <v>79659.545051039997</v>
      </c>
      <c r="D38" s="98">
        <f t="shared" si="0"/>
        <v>15.222294181131147</v>
      </c>
      <c r="E38" s="64"/>
      <c r="F38" s="126">
        <v>96085.78</v>
      </c>
      <c r="G38" s="126">
        <v>91785.56</v>
      </c>
    </row>
    <row r="39" spans="1:7" s="16" customFormat="1" ht="12" x14ac:dyDescent="0.2">
      <c r="A39" s="64" t="s">
        <v>27</v>
      </c>
      <c r="B39" s="126">
        <v>14401.94164336</v>
      </c>
      <c r="C39" s="126">
        <v>11751.04342507</v>
      </c>
      <c r="D39" s="98">
        <f t="shared" si="0"/>
        <v>22.558832627871151</v>
      </c>
      <c r="E39" s="64"/>
      <c r="F39" s="126">
        <v>14540.88</v>
      </c>
      <c r="G39" s="126">
        <v>13934.63</v>
      </c>
    </row>
    <row r="40" spans="1:7" s="16" customFormat="1" ht="12" x14ac:dyDescent="0.2">
      <c r="A40" s="64" t="s">
        <v>28</v>
      </c>
      <c r="B40" s="126">
        <v>89416.177736619997</v>
      </c>
      <c r="C40" s="126">
        <v>76607.228960580003</v>
      </c>
      <c r="D40" s="98">
        <f t="shared" si="0"/>
        <v>16.720287301647652</v>
      </c>
      <c r="E40" s="64"/>
      <c r="F40" s="126">
        <v>92176.74</v>
      </c>
      <c r="G40" s="126">
        <v>89416.18</v>
      </c>
    </row>
    <row r="41" spans="1:7" s="16" customFormat="1" ht="12" x14ac:dyDescent="0.2">
      <c r="A41" s="64" t="s">
        <v>29</v>
      </c>
      <c r="B41" s="72"/>
      <c r="C41" s="126">
        <v>3617.9671559200001</v>
      </c>
      <c r="D41" s="98">
        <f t="shared" si="0"/>
        <v>-100</v>
      </c>
      <c r="E41" s="64"/>
      <c r="F41" s="72"/>
      <c r="G41" s="72"/>
    </row>
    <row r="42" spans="1:7" s="16" customFormat="1" ht="12" x14ac:dyDescent="0.2">
      <c r="A42" s="64" t="s">
        <v>78</v>
      </c>
      <c r="B42" s="126">
        <v>1252.4583017499999</v>
      </c>
      <c r="C42" s="126">
        <v>970.78277946000003</v>
      </c>
      <c r="D42" s="98">
        <f t="shared" si="0"/>
        <v>29.015298607447736</v>
      </c>
      <c r="E42" s="64"/>
      <c r="F42" s="126">
        <v>1335.93</v>
      </c>
      <c r="G42" s="126">
        <v>1246.3399999999999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19807.935999260801</v>
      </c>
      <c r="D48" s="72"/>
      <c r="E48" s="127">
        <v>17985.639767475801</v>
      </c>
      <c r="F48" s="72"/>
      <c r="G48" s="98">
        <f>IFERROR(((C48/E48)-1)*100,IF(C48+E48&lt;&gt;0,100,0))</f>
        <v>10.131951130703376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2380</v>
      </c>
      <c r="D54" s="75"/>
      <c r="E54" s="128">
        <v>1121621</v>
      </c>
      <c r="F54" s="128">
        <v>122538845.045</v>
      </c>
      <c r="G54" s="128">
        <v>9699015.2640000004</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3862</v>
      </c>
      <c r="C68" s="66">
        <v>6069</v>
      </c>
      <c r="D68" s="98">
        <f>IFERROR(((B68/C68)-1)*100,IF(B68+C68&lt;&gt;0,100,0))</f>
        <v>-36.365134289009724</v>
      </c>
      <c r="E68" s="66">
        <v>322570</v>
      </c>
      <c r="F68" s="66">
        <v>327806</v>
      </c>
      <c r="G68" s="98">
        <f>IFERROR(((E68/F68)-1)*100,IF(E68+F68&lt;&gt;0,100,0))</f>
        <v>-1.5972861997644916</v>
      </c>
    </row>
    <row r="69" spans="1:7" s="16" customFormat="1" ht="12" x14ac:dyDescent="0.2">
      <c r="A69" s="79" t="s">
        <v>54</v>
      </c>
      <c r="B69" s="67">
        <v>96965620.013999999</v>
      </c>
      <c r="C69" s="66">
        <v>179934838.79300001</v>
      </c>
      <c r="D69" s="98">
        <f>IFERROR(((B69/C69)-1)*100,IF(B69+C69&lt;&gt;0,100,0))</f>
        <v>-46.110702816395197</v>
      </c>
      <c r="E69" s="66">
        <v>9715844367.7399998</v>
      </c>
      <c r="F69" s="66">
        <v>10754841114.530001</v>
      </c>
      <c r="G69" s="98">
        <f>IFERROR(((E69/F69)-1)*100,IF(E69+F69&lt;&gt;0,100,0))</f>
        <v>-9.6607354374235843</v>
      </c>
    </row>
    <row r="70" spans="1:7" s="62" customFormat="1" ht="12" x14ac:dyDescent="0.2">
      <c r="A70" s="79" t="s">
        <v>55</v>
      </c>
      <c r="B70" s="67">
        <v>93719515.773450002</v>
      </c>
      <c r="C70" s="66">
        <v>177636956.73927</v>
      </c>
      <c r="D70" s="98">
        <f>IFERROR(((B70/C70)-1)*100,IF(B70+C70&lt;&gt;0,100,0))</f>
        <v>-47.240980990792025</v>
      </c>
      <c r="E70" s="66">
        <v>9564048779.4664593</v>
      </c>
      <c r="F70" s="66">
        <v>10370785646.755301</v>
      </c>
      <c r="G70" s="98">
        <f>IFERROR(((E70/F70)-1)*100,IF(E70+F70&lt;&gt;0,100,0))</f>
        <v>-7.7789368594388453</v>
      </c>
    </row>
    <row r="71" spans="1:7" s="16" customFormat="1" ht="12" x14ac:dyDescent="0.2">
      <c r="A71" s="79" t="s">
        <v>94</v>
      </c>
      <c r="B71" s="98">
        <f>IFERROR(B69/B68/1000,)</f>
        <v>25.107617818228896</v>
      </c>
      <c r="C71" s="98">
        <f>IFERROR(C69/C68/1000,)</f>
        <v>29.648185663700776</v>
      </c>
      <c r="D71" s="98">
        <f>IFERROR(((B71/C71)-1)*100,IF(B71+C71&lt;&gt;0,100,0))</f>
        <v>-15.314825321776915</v>
      </c>
      <c r="E71" s="98">
        <f>IFERROR(E69/E68/1000,)</f>
        <v>30.12011150367362</v>
      </c>
      <c r="F71" s="98">
        <f>IFERROR(F69/F68/1000,)</f>
        <v>32.808554799271519</v>
      </c>
      <c r="G71" s="98">
        <f>IFERROR(((E71/F71)-1)*100,IF(E71+F71&lt;&gt;0,100,0))</f>
        <v>-8.1943362395761277</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2024</v>
      </c>
      <c r="C74" s="66">
        <v>2639</v>
      </c>
      <c r="D74" s="98">
        <f>IFERROR(((B74/C74)-1)*100,IF(B74+C74&lt;&gt;0,100,0))</f>
        <v>-23.304281924971583</v>
      </c>
      <c r="E74" s="66">
        <v>144458</v>
      </c>
      <c r="F74" s="66">
        <v>139689</v>
      </c>
      <c r="G74" s="98">
        <f>IFERROR(((E74/F74)-1)*100,IF(E74+F74&lt;&gt;0,100,0))</f>
        <v>3.4140125564647184</v>
      </c>
    </row>
    <row r="75" spans="1:7" s="16" customFormat="1" ht="12" x14ac:dyDescent="0.2">
      <c r="A75" s="79" t="s">
        <v>54</v>
      </c>
      <c r="B75" s="67">
        <v>422992585.24199998</v>
      </c>
      <c r="C75" s="66">
        <v>340501273.06199998</v>
      </c>
      <c r="D75" s="98">
        <f>IFERROR(((B75/C75)-1)*100,IF(B75+C75&lt;&gt;0,100,0))</f>
        <v>24.226432823051326</v>
      </c>
      <c r="E75" s="66">
        <v>24232758323.250999</v>
      </c>
      <c r="F75" s="66">
        <v>20939767223.827</v>
      </c>
      <c r="G75" s="98">
        <f>IFERROR(((E75/F75)-1)*100,IF(E75+F75&lt;&gt;0,100,0))</f>
        <v>15.726015787209713</v>
      </c>
    </row>
    <row r="76" spans="1:7" s="16" customFormat="1" ht="12" x14ac:dyDescent="0.2">
      <c r="A76" s="79" t="s">
        <v>55</v>
      </c>
      <c r="B76" s="67">
        <v>427401871.27023</v>
      </c>
      <c r="C76" s="66">
        <v>335751261.65394998</v>
      </c>
      <c r="D76" s="98">
        <f>IFERROR(((B76/C76)-1)*100,IF(B76+C76&lt;&gt;0,100,0))</f>
        <v>27.29717504702689</v>
      </c>
      <c r="E76" s="66">
        <v>23551389971.4161</v>
      </c>
      <c r="F76" s="66">
        <v>20281025964.867199</v>
      </c>
      <c r="G76" s="98">
        <f>IFERROR(((E76/F76)-1)*100,IF(E76+F76&lt;&gt;0,100,0))</f>
        <v>16.125239483516008</v>
      </c>
    </row>
    <row r="77" spans="1:7" s="16" customFormat="1" ht="12" x14ac:dyDescent="0.2">
      <c r="A77" s="79" t="s">
        <v>94</v>
      </c>
      <c r="B77" s="98">
        <f>IFERROR(B75/B74/1000,)</f>
        <v>208.98843144367589</v>
      </c>
      <c r="C77" s="98">
        <f>IFERROR(C75/C74/1000,)</f>
        <v>129.02662867070859</v>
      </c>
      <c r="D77" s="98">
        <f>IFERROR(((B77/C77)-1)*100,IF(B77+C77&lt;&gt;0,100,0))</f>
        <v>61.973100899225543</v>
      </c>
      <c r="E77" s="98">
        <f>IFERROR(E75/E74/1000,)</f>
        <v>167.74950728413103</v>
      </c>
      <c r="F77" s="98">
        <f>IFERROR(F75/F74/1000,)</f>
        <v>149.9027641677369</v>
      </c>
      <c r="G77" s="98">
        <f>IFERROR(((E77/F77)-1)*100,IF(E77+F77&lt;&gt;0,100,0))</f>
        <v>11.905546382336297</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118</v>
      </c>
      <c r="C80" s="66">
        <v>171</v>
      </c>
      <c r="D80" s="98">
        <f>IFERROR(((B80/C80)-1)*100,IF(B80+C80&lt;&gt;0,100,0))</f>
        <v>-30.994152046783629</v>
      </c>
      <c r="E80" s="66">
        <v>8389</v>
      </c>
      <c r="F80" s="66">
        <v>10708</v>
      </c>
      <c r="G80" s="98">
        <f>IFERROR(((E80/F80)-1)*100,IF(E80+F80&lt;&gt;0,100,0))</f>
        <v>-21.656705267090025</v>
      </c>
    </row>
    <row r="81" spans="1:7" s="16" customFormat="1" ht="12" x14ac:dyDescent="0.2">
      <c r="A81" s="79" t="s">
        <v>54</v>
      </c>
      <c r="B81" s="67">
        <v>8260985.1780000003</v>
      </c>
      <c r="C81" s="66">
        <v>24923019.859999999</v>
      </c>
      <c r="D81" s="98">
        <f>IFERROR(((B81/C81)-1)*100,IF(B81+C81&lt;&gt;0,100,0))</f>
        <v>-66.853995926639683</v>
      </c>
      <c r="E81" s="66">
        <v>732433340.81200004</v>
      </c>
      <c r="F81" s="66">
        <v>951778595.66900003</v>
      </c>
      <c r="G81" s="98">
        <f>IFERROR(((E81/F81)-1)*100,IF(E81+F81&lt;&gt;0,100,0))</f>
        <v>-23.045827659406793</v>
      </c>
    </row>
    <row r="82" spans="1:7" s="16" customFormat="1" ht="12" x14ac:dyDescent="0.2">
      <c r="A82" s="79" t="s">
        <v>55</v>
      </c>
      <c r="B82" s="67">
        <v>1011323.0272594</v>
      </c>
      <c r="C82" s="66">
        <v>6226289.9357297998</v>
      </c>
      <c r="D82" s="98">
        <f>IFERROR(((B82/C82)-1)*100,IF(B82+C82&lt;&gt;0,100,0))</f>
        <v>-83.757212759144338</v>
      </c>
      <c r="E82" s="66">
        <v>248327667.91965199</v>
      </c>
      <c r="F82" s="66">
        <v>343243259.70289499</v>
      </c>
      <c r="G82" s="98">
        <f>IFERROR(((E82/F82)-1)*100,IF(E82+F82&lt;&gt;0,100,0))</f>
        <v>-27.652572658061857</v>
      </c>
    </row>
    <row r="83" spans="1:7" s="32" customFormat="1" x14ac:dyDescent="0.2">
      <c r="A83" s="79" t="s">
        <v>94</v>
      </c>
      <c r="B83" s="98">
        <f>IFERROR(B81/B80/1000,)</f>
        <v>70.008348966101693</v>
      </c>
      <c r="C83" s="98">
        <f>IFERROR(C81/C80/1000,)</f>
        <v>145.74865415204678</v>
      </c>
      <c r="D83" s="98">
        <f>IFERROR(((B83/C83)-1)*100,IF(B83+C83&lt;&gt;0,100,0))</f>
        <v>-51.966383927588019</v>
      </c>
      <c r="E83" s="98">
        <f>IFERROR(E81/E80/1000,)</f>
        <v>87.308778258672078</v>
      </c>
      <c r="F83" s="98">
        <f>IFERROR(F81/F80/1000,)</f>
        <v>88.884814687056405</v>
      </c>
      <c r="G83" s="98">
        <f>IFERROR(((E83/F83)-1)*100,IF(E83+F83&lt;&gt;0,100,0))</f>
        <v>-1.7731222525840917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6004</v>
      </c>
      <c r="C86" s="64">
        <f>C68+C74+C80</f>
        <v>8879</v>
      </c>
      <c r="D86" s="98">
        <f>IFERROR(((B86/C86)-1)*100,IF(B86+C86&lt;&gt;0,100,0))</f>
        <v>-32.379772496902802</v>
      </c>
      <c r="E86" s="64">
        <f>E68+E74+E80</f>
        <v>475417</v>
      </c>
      <c r="F86" s="64">
        <f>F68+F74+F80</f>
        <v>478203</v>
      </c>
      <c r="G86" s="98">
        <f>IFERROR(((E86/F86)-1)*100,IF(E86+F86&lt;&gt;0,100,0))</f>
        <v>-0.58259776705709143</v>
      </c>
    </row>
    <row r="87" spans="1:7" s="62" customFormat="1" ht="12" x14ac:dyDescent="0.2">
      <c r="A87" s="79" t="s">
        <v>54</v>
      </c>
      <c r="B87" s="64">
        <f t="shared" ref="B87:C87" si="1">B69+B75+B81</f>
        <v>528219190.43399996</v>
      </c>
      <c r="C87" s="64">
        <f t="shared" si="1"/>
        <v>545359131.71500003</v>
      </c>
      <c r="D87" s="98">
        <f>IFERROR(((B87/C87)-1)*100,IF(B87+C87&lt;&gt;0,100,0))</f>
        <v>-3.1428723357212029</v>
      </c>
      <c r="E87" s="64">
        <f t="shared" ref="E87:F87" si="2">E69+E75+E81</f>
        <v>34681036031.802994</v>
      </c>
      <c r="F87" s="64">
        <f t="shared" si="2"/>
        <v>32646386934.026001</v>
      </c>
      <c r="G87" s="98">
        <f>IFERROR(((E87/F87)-1)*100,IF(E87+F87&lt;&gt;0,100,0))</f>
        <v>6.2323867627028573</v>
      </c>
    </row>
    <row r="88" spans="1:7" s="62" customFormat="1" ht="12" x14ac:dyDescent="0.2">
      <c r="A88" s="79" t="s">
        <v>55</v>
      </c>
      <c r="B88" s="64">
        <f t="shared" ref="B88:C88" si="3">B70+B76+B82</f>
        <v>522132710.07093942</v>
      </c>
      <c r="C88" s="64">
        <f t="shared" si="3"/>
        <v>519614508.32894975</v>
      </c>
      <c r="D88" s="98">
        <f>IFERROR(((B88/C88)-1)*100,IF(B88+C88&lt;&gt;0,100,0))</f>
        <v>0.48462883572826243</v>
      </c>
      <c r="E88" s="64">
        <f t="shared" ref="E88:F88" si="4">E70+E76+E82</f>
        <v>33363766418.802212</v>
      </c>
      <c r="F88" s="64">
        <f t="shared" si="4"/>
        <v>30995054871.325394</v>
      </c>
      <c r="G88" s="98">
        <f>IFERROR(((E88/F88)-1)*100,IF(E88+F88&lt;&gt;0,100,0))</f>
        <v>7.6422240815846809</v>
      </c>
    </row>
    <row r="89" spans="1:7" s="63" customFormat="1" x14ac:dyDescent="0.2">
      <c r="A89" s="79" t="s">
        <v>95</v>
      </c>
      <c r="B89" s="98">
        <f>IFERROR((B75/B87)*100,IF(B75+B87&lt;&gt;0,100,0))</f>
        <v>80.078988590788839</v>
      </c>
      <c r="C89" s="98">
        <f>IFERROR((C75/C87)*100,IF(C75+C87&lt;&gt;0,100,0))</f>
        <v>62.436155050933117</v>
      </c>
      <c r="D89" s="98">
        <f>IFERROR(((B89/C89)-1)*100,IF(B89+C89&lt;&gt;0,100,0))</f>
        <v>28.257399139109939</v>
      </c>
      <c r="E89" s="98">
        <f>IFERROR((E75/E87)*100,IF(E75+E87&lt;&gt;0,100,0))</f>
        <v>69.873224955071194</v>
      </c>
      <c r="F89" s="98">
        <f>IFERROR((F75/F87)*100,IF(F75+F87&lt;&gt;0,100,0))</f>
        <v>64.141147582865685</v>
      </c>
      <c r="G89" s="98">
        <f>IFERROR(((E89/F89)-1)*100,IF(E89+F89&lt;&gt;0,100,0))</f>
        <v>8.9366617034721596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10831736.073999999</v>
      </c>
      <c r="C95" s="129">
        <v>22675773.153000001</v>
      </c>
      <c r="D95" s="65">
        <f>B95-C95</f>
        <v>-11844037.079000002</v>
      </c>
      <c r="E95" s="129">
        <v>1080796550.734</v>
      </c>
      <c r="F95" s="129">
        <v>1317993925.5569999</v>
      </c>
      <c r="G95" s="80">
        <f>E95-F95</f>
        <v>-237197374.82299995</v>
      </c>
    </row>
    <row r="96" spans="1:7" s="16" customFormat="1" ht="13.5" x14ac:dyDescent="0.2">
      <c r="A96" s="79" t="s">
        <v>88</v>
      </c>
      <c r="B96" s="66">
        <v>11773731.453</v>
      </c>
      <c r="C96" s="129">
        <v>23320497.747000001</v>
      </c>
      <c r="D96" s="65">
        <f>B96-C96</f>
        <v>-11546766.294000002</v>
      </c>
      <c r="E96" s="129">
        <v>1236373763.4400001</v>
      </c>
      <c r="F96" s="129">
        <v>1379018630.5109999</v>
      </c>
      <c r="G96" s="80">
        <f>E96-F96</f>
        <v>-142644867.07099986</v>
      </c>
    </row>
    <row r="97" spans="1:7" s="28" customFormat="1" ht="12" x14ac:dyDescent="0.2">
      <c r="A97" s="81" t="s">
        <v>16</v>
      </c>
      <c r="B97" s="65">
        <f>B95-B96</f>
        <v>-941995.37900000066</v>
      </c>
      <c r="C97" s="65">
        <f>C95-C96</f>
        <v>-644724.59400000051</v>
      </c>
      <c r="D97" s="82"/>
      <c r="E97" s="65">
        <f>E95-E96</f>
        <v>-155577212.70600009</v>
      </c>
      <c r="F97" s="82">
        <f>F95-F96</f>
        <v>-61024704.953999996</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820.06005508423004</v>
      </c>
      <c r="C104" s="131">
        <v>752.795726228278</v>
      </c>
      <c r="D104" s="98">
        <f>IFERROR(((B104/C104)-1)*100,IF(B104+C104&lt;&gt;0,100,0))</f>
        <v>8.9352697567726125</v>
      </c>
      <c r="E104" s="84"/>
      <c r="F104" s="130">
        <v>820.06005508423004</v>
      </c>
      <c r="G104" s="130">
        <v>811.37447572083295</v>
      </c>
    </row>
    <row r="105" spans="1:7" s="16" customFormat="1" ht="12" x14ac:dyDescent="0.2">
      <c r="A105" s="79" t="s">
        <v>50</v>
      </c>
      <c r="B105" s="130">
        <v>809.41915048011197</v>
      </c>
      <c r="C105" s="131">
        <v>743.65203220242404</v>
      </c>
      <c r="D105" s="98">
        <f>IFERROR(((B105/C105)-1)*100,IF(B105+C105&lt;&gt;0,100,0))</f>
        <v>8.8438026697661201</v>
      </c>
      <c r="E105" s="84"/>
      <c r="F105" s="130">
        <v>809.41915048011197</v>
      </c>
      <c r="G105" s="130">
        <v>800.89092658464597</v>
      </c>
    </row>
    <row r="106" spans="1:7" s="16" customFormat="1" ht="12" x14ac:dyDescent="0.2">
      <c r="A106" s="79" t="s">
        <v>51</v>
      </c>
      <c r="B106" s="130">
        <v>867.37486848580397</v>
      </c>
      <c r="C106" s="131">
        <v>790.41902365597696</v>
      </c>
      <c r="D106" s="98">
        <f>IFERROR(((B106/C106)-1)*100,IF(B106+C106&lt;&gt;0,100,0))</f>
        <v>9.736082068708086</v>
      </c>
      <c r="E106" s="84"/>
      <c r="F106" s="130">
        <v>867.37486848580397</v>
      </c>
      <c r="G106" s="130">
        <v>857.79106008775398</v>
      </c>
    </row>
    <row r="107" spans="1:7" s="28" customFormat="1" ht="12" x14ac:dyDescent="0.2">
      <c r="A107" s="81" t="s">
        <v>52</v>
      </c>
      <c r="B107" s="85"/>
      <c r="C107" s="84"/>
      <c r="D107" s="86"/>
      <c r="E107" s="84"/>
      <c r="F107" s="71"/>
      <c r="G107" s="71"/>
    </row>
    <row r="108" spans="1:7" s="16" customFormat="1" ht="12" x14ac:dyDescent="0.2">
      <c r="A108" s="79" t="s">
        <v>56</v>
      </c>
      <c r="B108" s="130">
        <v>613.67287039503105</v>
      </c>
      <c r="C108" s="131">
        <v>586.66150188361496</v>
      </c>
      <c r="D108" s="98">
        <f>IFERROR(((B108/C108)-1)*100,IF(B108+C108&lt;&gt;0,100,0))</f>
        <v>4.6042510757378308</v>
      </c>
      <c r="E108" s="84"/>
      <c r="F108" s="130">
        <v>613.67287039503105</v>
      </c>
      <c r="G108" s="130">
        <v>612.89547134830605</v>
      </c>
    </row>
    <row r="109" spans="1:7" s="16" customFormat="1" ht="12" x14ac:dyDescent="0.2">
      <c r="A109" s="79" t="s">
        <v>57</v>
      </c>
      <c r="B109" s="130">
        <v>810.80361361369103</v>
      </c>
      <c r="C109" s="131">
        <v>777.48239868916596</v>
      </c>
      <c r="D109" s="98">
        <f>IFERROR(((B109/C109)-1)*100,IF(B109+C109&lt;&gt;0,100,0))</f>
        <v>4.2857838300525586</v>
      </c>
      <c r="E109" s="84"/>
      <c r="F109" s="130">
        <v>810.80361361369103</v>
      </c>
      <c r="G109" s="130">
        <v>804.47175051870499</v>
      </c>
    </row>
    <row r="110" spans="1:7" s="16" customFormat="1" ht="12" x14ac:dyDescent="0.2">
      <c r="A110" s="79" t="s">
        <v>59</v>
      </c>
      <c r="B110" s="130">
        <v>927.11115492153897</v>
      </c>
      <c r="C110" s="131">
        <v>859.96044195930597</v>
      </c>
      <c r="D110" s="98">
        <f>IFERROR(((B110/C110)-1)*100,IF(B110+C110&lt;&gt;0,100,0))</f>
        <v>7.8085816144332076</v>
      </c>
      <c r="E110" s="84"/>
      <c r="F110" s="130">
        <v>927.11115492153897</v>
      </c>
      <c r="G110" s="130">
        <v>915.78692170736599</v>
      </c>
    </row>
    <row r="111" spans="1:7" s="16" customFormat="1" ht="12" x14ac:dyDescent="0.2">
      <c r="A111" s="79" t="s">
        <v>58</v>
      </c>
      <c r="B111" s="130">
        <v>878.27195568456796</v>
      </c>
      <c r="C111" s="131">
        <v>781.67013768192203</v>
      </c>
      <c r="D111" s="98">
        <f>IFERROR(((B111/C111)-1)*100,IF(B111+C111&lt;&gt;0,100,0))</f>
        <v>12.358386657717668</v>
      </c>
      <c r="E111" s="84"/>
      <c r="F111" s="130">
        <v>878.27195568456796</v>
      </c>
      <c r="G111" s="130">
        <v>868.07695480724306</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22</v>
      </c>
      <c r="F119" s="66">
        <v>15</v>
      </c>
      <c r="G119" s="98">
        <f>IFERROR(((E119/F119)-1)*100,IF(E119+F119&lt;&gt;0,100,0))</f>
        <v>46.666666666666657</v>
      </c>
    </row>
    <row r="120" spans="1:7" s="16" customFormat="1" ht="12" x14ac:dyDescent="0.2">
      <c r="A120" s="79" t="s">
        <v>72</v>
      </c>
      <c r="B120" s="67">
        <v>81</v>
      </c>
      <c r="C120" s="66">
        <v>99</v>
      </c>
      <c r="D120" s="98">
        <f>IFERROR(((B120/C120)-1)*100,IF(B120+C120&lt;&gt;0,100,0))</f>
        <v>-18.181818181818176</v>
      </c>
      <c r="E120" s="66">
        <v>11438</v>
      </c>
      <c r="F120" s="66">
        <v>14399</v>
      </c>
      <c r="G120" s="98">
        <f>IFERROR(((E120/F120)-1)*100,IF(E120+F120&lt;&gt;0,100,0))</f>
        <v>-20.563928050559067</v>
      </c>
    </row>
    <row r="121" spans="1:7" s="16" customFormat="1" ht="12" x14ac:dyDescent="0.2">
      <c r="A121" s="79" t="s">
        <v>74</v>
      </c>
      <c r="B121" s="67">
        <v>0</v>
      </c>
      <c r="C121" s="66">
        <v>0</v>
      </c>
      <c r="D121" s="98">
        <f>IFERROR(((B121/C121)-1)*100,IF(B121+C121&lt;&gt;0,100,0))</f>
        <v>0</v>
      </c>
      <c r="E121" s="66">
        <v>402</v>
      </c>
      <c r="F121" s="66">
        <v>438</v>
      </c>
      <c r="G121" s="98">
        <f>IFERROR(((E121/F121)-1)*100,IF(E121+F121&lt;&gt;0,100,0))</f>
        <v>-8.2191780821917799</v>
      </c>
    </row>
    <row r="122" spans="1:7" s="28" customFormat="1" ht="12" x14ac:dyDescent="0.2">
      <c r="A122" s="81" t="s">
        <v>34</v>
      </c>
      <c r="B122" s="82">
        <f>SUM(B119:B121)</f>
        <v>81</v>
      </c>
      <c r="C122" s="82">
        <f>SUM(C119:C121)</f>
        <v>99</v>
      </c>
      <c r="D122" s="98">
        <f>IFERROR(((B122/C122)-1)*100,IF(B122+C122&lt;&gt;0,100,0))</f>
        <v>-18.181818181818176</v>
      </c>
      <c r="E122" s="82">
        <f>SUM(E119:E121)</f>
        <v>11862</v>
      </c>
      <c r="F122" s="82">
        <f>SUM(F119:F121)</f>
        <v>14852</v>
      </c>
      <c r="G122" s="98">
        <f>IFERROR(((E122/F122)-1)*100,IF(E122+F122&lt;&gt;0,100,0))</f>
        <v>-20.131968758416374</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1</v>
      </c>
      <c r="C125" s="66">
        <v>15</v>
      </c>
      <c r="D125" s="98">
        <f>IFERROR(((B125/C125)-1)*100,IF(B125+C125&lt;&gt;0,100,0))</f>
        <v>-93.333333333333329</v>
      </c>
      <c r="E125" s="66">
        <v>1134</v>
      </c>
      <c r="F125" s="66">
        <v>1704</v>
      </c>
      <c r="G125" s="98">
        <f>IFERROR(((E125/F125)-1)*100,IF(E125+F125&lt;&gt;0,100,0))</f>
        <v>-33.450704225352112</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1</v>
      </c>
      <c r="C127" s="82">
        <f>SUM(C125:C126)</f>
        <v>15</v>
      </c>
      <c r="D127" s="98">
        <f>IFERROR(((B127/C127)-1)*100,IF(B127+C127&lt;&gt;0,100,0))</f>
        <v>-93.333333333333329</v>
      </c>
      <c r="E127" s="82">
        <f>SUM(E125:E126)</f>
        <v>1134</v>
      </c>
      <c r="F127" s="82">
        <f>SUM(F125:F126)</f>
        <v>1704</v>
      </c>
      <c r="G127" s="98">
        <f>IFERROR(((E127/F127)-1)*100,IF(E127+F127&lt;&gt;0,100,0))</f>
        <v>-33.450704225352112</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261815</v>
      </c>
      <c r="F130" s="66">
        <v>110105</v>
      </c>
      <c r="G130" s="98">
        <f>IFERROR(((E130/F130)-1)*100,IF(E130+F130&lt;&gt;0,100,0))</f>
        <v>137.78665818990964</v>
      </c>
    </row>
    <row r="131" spans="1:7" s="16" customFormat="1" ht="12" x14ac:dyDescent="0.2">
      <c r="A131" s="79" t="s">
        <v>72</v>
      </c>
      <c r="B131" s="67">
        <v>41644</v>
      </c>
      <c r="C131" s="66">
        <v>26025</v>
      </c>
      <c r="D131" s="98">
        <f>IFERROR(((B131/C131)-1)*100,IF(B131+C131&lt;&gt;0,100,0))</f>
        <v>60.015369836695484</v>
      </c>
      <c r="E131" s="66">
        <v>11736430</v>
      </c>
      <c r="F131" s="66">
        <v>12323861</v>
      </c>
      <c r="G131" s="98">
        <f>IFERROR(((E131/F131)-1)*100,IF(E131+F131&lt;&gt;0,100,0))</f>
        <v>-4.7666149431578315</v>
      </c>
    </row>
    <row r="132" spans="1:7" s="16" customFormat="1" ht="12" x14ac:dyDescent="0.2">
      <c r="A132" s="79" t="s">
        <v>74</v>
      </c>
      <c r="B132" s="67">
        <v>0</v>
      </c>
      <c r="C132" s="66">
        <v>0</v>
      </c>
      <c r="D132" s="98">
        <f>IFERROR(((B132/C132)-1)*100,IF(B132+C132&lt;&gt;0,100,0))</f>
        <v>0</v>
      </c>
      <c r="E132" s="66">
        <v>17271</v>
      </c>
      <c r="F132" s="66">
        <v>24856</v>
      </c>
      <c r="G132" s="98">
        <f>IFERROR(((E132/F132)-1)*100,IF(E132+F132&lt;&gt;0,100,0))</f>
        <v>-30.515770840038627</v>
      </c>
    </row>
    <row r="133" spans="1:7" s="16" customFormat="1" ht="12" x14ac:dyDescent="0.2">
      <c r="A133" s="81" t="s">
        <v>34</v>
      </c>
      <c r="B133" s="82">
        <f>SUM(B130:B132)</f>
        <v>41644</v>
      </c>
      <c r="C133" s="82">
        <f>SUM(C130:C132)</f>
        <v>26025</v>
      </c>
      <c r="D133" s="98">
        <f>IFERROR(((B133/C133)-1)*100,IF(B133+C133&lt;&gt;0,100,0))</f>
        <v>60.015369836695484</v>
      </c>
      <c r="E133" s="82">
        <f>SUM(E130:E132)</f>
        <v>12015516</v>
      </c>
      <c r="F133" s="82">
        <f>SUM(F130:F132)</f>
        <v>12458822</v>
      </c>
      <c r="G133" s="98">
        <f>IFERROR(((E133/F133)-1)*100,IF(E133+F133&lt;&gt;0,100,0))</f>
        <v>-3.5581694641756645</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100</v>
      </c>
      <c r="C136" s="66">
        <v>17500</v>
      </c>
      <c r="D136" s="98">
        <f>IFERROR(((B136/C136)-1)*100,)</f>
        <v>-99.428571428571431</v>
      </c>
      <c r="E136" s="66">
        <v>604424</v>
      </c>
      <c r="F136" s="66">
        <v>761509</v>
      </c>
      <c r="G136" s="98">
        <f>IFERROR(((E136/F136)-1)*100,)</f>
        <v>-20.628121269742049</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100</v>
      </c>
      <c r="C138" s="82">
        <f>SUM(C136:C137)</f>
        <v>17500</v>
      </c>
      <c r="D138" s="98">
        <f>IFERROR(((B138/C138)-1)*100,)</f>
        <v>-99.428571428571431</v>
      </c>
      <c r="E138" s="82">
        <f>SUM(E136:E137)</f>
        <v>604424</v>
      </c>
      <c r="F138" s="82">
        <f>SUM(F136:F137)</f>
        <v>761509</v>
      </c>
      <c r="G138" s="98">
        <f>IFERROR(((E138/F138)-1)*100,)</f>
        <v>-20.628121269742049</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6287021.1775000002</v>
      </c>
      <c r="F141" s="66">
        <v>2654915.7787500001</v>
      </c>
      <c r="G141" s="98">
        <f>IFERROR(((E141/F141)-1)*100,IF(E141+F141&lt;&gt;0,100,0))</f>
        <v>136.80680298115089</v>
      </c>
    </row>
    <row r="142" spans="1:7" s="32" customFormat="1" x14ac:dyDescent="0.2">
      <c r="A142" s="79" t="s">
        <v>72</v>
      </c>
      <c r="B142" s="67">
        <v>3829258.0585500002</v>
      </c>
      <c r="C142" s="66">
        <v>2629910.3635200001</v>
      </c>
      <c r="D142" s="98">
        <f>IFERROR(((B142/C142)-1)*100,IF(B142+C142&lt;&gt;0,100,0))</f>
        <v>45.604128249631096</v>
      </c>
      <c r="E142" s="66">
        <v>1096625261.65502</v>
      </c>
      <c r="F142" s="66">
        <v>1136395386.93539</v>
      </c>
      <c r="G142" s="98">
        <f>IFERROR(((E142/F142)-1)*100,IF(E142+F142&lt;&gt;0,100,0))</f>
        <v>-3.4996732420413457</v>
      </c>
    </row>
    <row r="143" spans="1:7" s="32" customFormat="1" x14ac:dyDescent="0.2">
      <c r="A143" s="79" t="s">
        <v>74</v>
      </c>
      <c r="B143" s="67">
        <v>0</v>
      </c>
      <c r="C143" s="66">
        <v>0</v>
      </c>
      <c r="D143" s="98">
        <f>IFERROR(((B143/C143)-1)*100,IF(B143+C143&lt;&gt;0,100,0))</f>
        <v>0</v>
      </c>
      <c r="E143" s="66">
        <v>101556895.09</v>
      </c>
      <c r="F143" s="66">
        <v>122497717.31999999</v>
      </c>
      <c r="G143" s="98">
        <f>IFERROR(((E143/F143)-1)*100,IF(E143+F143&lt;&gt;0,100,0))</f>
        <v>-17.094867307034313</v>
      </c>
    </row>
    <row r="144" spans="1:7" s="16" customFormat="1" ht="12" x14ac:dyDescent="0.2">
      <c r="A144" s="81" t="s">
        <v>34</v>
      </c>
      <c r="B144" s="82">
        <f>SUM(B141:B143)</f>
        <v>3829258.0585500002</v>
      </c>
      <c r="C144" s="82">
        <f>SUM(C141:C143)</f>
        <v>2629910.3635200001</v>
      </c>
      <c r="D144" s="98">
        <f>IFERROR(((B144/C144)-1)*100,IF(B144+C144&lt;&gt;0,100,0))</f>
        <v>45.604128249631096</v>
      </c>
      <c r="E144" s="82">
        <f>SUM(E141:E143)</f>
        <v>1204469177.9225199</v>
      </c>
      <c r="F144" s="82">
        <f>SUM(F141:F143)</f>
        <v>1261548020.0341399</v>
      </c>
      <c r="G144" s="98">
        <f>IFERROR(((E144/F144)-1)*100,IF(E144+F144&lt;&gt;0,100,0))</f>
        <v>-4.5245080809587668</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156.65</v>
      </c>
      <c r="C147" s="66">
        <v>34714.400000000001</v>
      </c>
      <c r="D147" s="98">
        <f>IFERROR(((B147/C147)-1)*100,IF(B147+C147&lt;&gt;0,100,0))</f>
        <v>-99.548746341575836</v>
      </c>
      <c r="E147" s="66">
        <v>992522.55833000003</v>
      </c>
      <c r="F147" s="66">
        <v>1490002.21795</v>
      </c>
      <c r="G147" s="98">
        <f>IFERROR(((E147/F147)-1)*100,IF(E147+F147&lt;&gt;0,100,0))</f>
        <v>-33.387846919077127</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156.65</v>
      </c>
      <c r="C149" s="82">
        <f>SUM(C147:C148)</f>
        <v>34714.400000000001</v>
      </c>
      <c r="D149" s="98">
        <f>IFERROR(((B149/C149)-1)*100,IF(B149+C149&lt;&gt;0,100,0))</f>
        <v>-99.548746341575836</v>
      </c>
      <c r="E149" s="82">
        <f>SUM(E147:E148)</f>
        <v>992522.55833000003</v>
      </c>
      <c r="F149" s="82">
        <f>SUM(F147:F148)</f>
        <v>1490002.21795</v>
      </c>
      <c r="G149" s="98">
        <f>IFERROR(((E149/F149)-1)*100,IF(E149+F149&lt;&gt;0,100,0))</f>
        <v>-33.387846919077127</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60000</v>
      </c>
      <c r="D152" s="98">
        <f>IFERROR(((B152/C152)-1)*100,IF(B152+C152&lt;&gt;0,100,0))</f>
        <v>-99.641666666666666</v>
      </c>
      <c r="E152" s="78"/>
      <c r="F152" s="78"/>
      <c r="G152" s="65"/>
    </row>
    <row r="153" spans="1:7" s="16" customFormat="1" ht="12" x14ac:dyDescent="0.2">
      <c r="A153" s="79" t="s">
        <v>72</v>
      </c>
      <c r="B153" s="67">
        <v>1075495</v>
      </c>
      <c r="C153" s="66">
        <v>942826</v>
      </c>
      <c r="D153" s="98">
        <f>IFERROR(((B153/C153)-1)*100,IF(B153+C153&lt;&gt;0,100,0))</f>
        <v>14.071419328699042</v>
      </c>
      <c r="E153" s="78"/>
      <c r="F153" s="78"/>
      <c r="G153" s="65"/>
    </row>
    <row r="154" spans="1:7" s="16" customFormat="1" ht="12" x14ac:dyDescent="0.2">
      <c r="A154" s="79" t="s">
        <v>74</v>
      </c>
      <c r="B154" s="67">
        <v>1704</v>
      </c>
      <c r="C154" s="66">
        <v>2307</v>
      </c>
      <c r="D154" s="98">
        <f>IFERROR(((B154/C154)-1)*100,IF(B154+C154&lt;&gt;0,100,0))</f>
        <v>-26.137841352405722</v>
      </c>
      <c r="E154" s="78"/>
      <c r="F154" s="78"/>
      <c r="G154" s="65"/>
    </row>
    <row r="155" spans="1:7" s="28" customFormat="1" ht="12" x14ac:dyDescent="0.2">
      <c r="A155" s="81" t="s">
        <v>34</v>
      </c>
      <c r="B155" s="82">
        <f>SUM(B152:B154)</f>
        <v>1077414</v>
      </c>
      <c r="C155" s="82">
        <f>SUM(C152:C154)</f>
        <v>1005133</v>
      </c>
      <c r="D155" s="98">
        <f>IFERROR(((B155/C155)-1)*100,IF(B155+C155&lt;&gt;0,100,0))</f>
        <v>7.1911876338753178</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126584</v>
      </c>
      <c r="C158" s="66">
        <v>133370</v>
      </c>
      <c r="D158" s="98">
        <f>IFERROR(((B158/C158)-1)*100,IF(B158+C158&lt;&gt;0,100,0))</f>
        <v>-5.0881007722876177</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126584</v>
      </c>
      <c r="C160" s="82">
        <f>SUM(C158:C159)</f>
        <v>133370</v>
      </c>
      <c r="D160" s="98">
        <f>IFERROR(((B160/C160)-1)*100,IF(B160+C160&lt;&gt;0,100,0))</f>
        <v>-5.0881007722876177</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5864</v>
      </c>
      <c r="C168" s="113">
        <v>7460</v>
      </c>
      <c r="D168" s="111">
        <f>IFERROR(((B168/C168)-1)*100,IF(B168+C168&lt;&gt;0,100,0))</f>
        <v>-21.394101876675609</v>
      </c>
      <c r="E168" s="113">
        <v>446944</v>
      </c>
      <c r="F168" s="113">
        <v>462414</v>
      </c>
      <c r="G168" s="111">
        <f>IFERROR(((E168/F168)-1)*100,IF(E168+F168&lt;&gt;0,100,0))</f>
        <v>-3.3454869445994295</v>
      </c>
    </row>
    <row r="169" spans="1:7" x14ac:dyDescent="0.2">
      <c r="A169" s="101" t="s">
        <v>32</v>
      </c>
      <c r="B169" s="112">
        <v>50467</v>
      </c>
      <c r="C169" s="113">
        <v>59067</v>
      </c>
      <c r="D169" s="111">
        <f t="shared" ref="D169:D171" si="5">IFERROR(((B169/C169)-1)*100,IF(B169+C169&lt;&gt;0,100,0))</f>
        <v>-14.559737247532468</v>
      </c>
      <c r="E169" s="113">
        <v>3259089</v>
      </c>
      <c r="F169" s="113">
        <v>3107322</v>
      </c>
      <c r="G169" s="111">
        <f>IFERROR(((E169/F169)-1)*100,IF(E169+F169&lt;&gt;0,100,0))</f>
        <v>4.8841735745442483</v>
      </c>
    </row>
    <row r="170" spans="1:7" x14ac:dyDescent="0.2">
      <c r="A170" s="101" t="s">
        <v>92</v>
      </c>
      <c r="B170" s="112">
        <v>18023996</v>
      </c>
      <c r="C170" s="113">
        <v>18317705</v>
      </c>
      <c r="D170" s="111">
        <f t="shared" si="5"/>
        <v>-1.6034159301069661</v>
      </c>
      <c r="E170" s="113">
        <v>1084175593</v>
      </c>
      <c r="F170" s="113">
        <v>878505558</v>
      </c>
      <c r="G170" s="111">
        <f>IFERROR(((E170/F170)-1)*100,IF(E170+F170&lt;&gt;0,100,0))</f>
        <v>23.411352737281142</v>
      </c>
    </row>
    <row r="171" spans="1:7" x14ac:dyDescent="0.2">
      <c r="A171" s="101" t="s">
        <v>93</v>
      </c>
      <c r="B171" s="112">
        <v>129178</v>
      </c>
      <c r="C171" s="113">
        <v>128214</v>
      </c>
      <c r="D171" s="111">
        <f t="shared" si="5"/>
        <v>0.75186797073643064</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153</v>
      </c>
      <c r="C174" s="113">
        <v>199</v>
      </c>
      <c r="D174" s="111">
        <f t="shared" ref="D174:D177" si="6">IFERROR(((B174/C174)-1)*100,IF(B174+C174&lt;&gt;0,100,0))</f>
        <v>-23.115577889447238</v>
      </c>
      <c r="E174" s="113">
        <v>19971</v>
      </c>
      <c r="F174" s="113">
        <v>20548</v>
      </c>
      <c r="G174" s="111">
        <f t="shared" ref="G174" si="7">IFERROR(((E174/F174)-1)*100,IF(E174+F174&lt;&gt;0,100,0))</f>
        <v>-2.8080591785088593</v>
      </c>
    </row>
    <row r="175" spans="1:7" x14ac:dyDescent="0.2">
      <c r="A175" s="101" t="s">
        <v>32</v>
      </c>
      <c r="B175" s="112">
        <v>2116</v>
      </c>
      <c r="C175" s="113">
        <v>2947</v>
      </c>
      <c r="D175" s="111">
        <f t="shared" si="6"/>
        <v>-28.198167628096371</v>
      </c>
      <c r="E175" s="113">
        <v>242020</v>
      </c>
      <c r="F175" s="113">
        <v>270023</v>
      </c>
      <c r="G175" s="111">
        <f t="shared" ref="G175" si="8">IFERROR(((E175/F175)-1)*100,IF(E175+F175&lt;&gt;0,100,0))</f>
        <v>-10.370598060165248</v>
      </c>
    </row>
    <row r="176" spans="1:7" x14ac:dyDescent="0.2">
      <c r="A176" s="101" t="s">
        <v>92</v>
      </c>
      <c r="B176" s="112">
        <v>30862</v>
      </c>
      <c r="C176" s="113">
        <v>32822</v>
      </c>
      <c r="D176" s="111">
        <f t="shared" si="6"/>
        <v>-5.9716044116750915</v>
      </c>
      <c r="E176" s="113">
        <v>4242387</v>
      </c>
      <c r="F176" s="113">
        <v>2791687</v>
      </c>
      <c r="G176" s="111">
        <f t="shared" ref="G176" si="9">IFERROR(((E176/F176)-1)*100,IF(E176+F176&lt;&gt;0,100,0))</f>
        <v>51.964994643024085</v>
      </c>
    </row>
    <row r="177" spans="1:7" x14ac:dyDescent="0.2">
      <c r="A177" s="101" t="s">
        <v>93</v>
      </c>
      <c r="B177" s="112">
        <v>24823</v>
      </c>
      <c r="C177" s="113">
        <v>46133</v>
      </c>
      <c r="D177" s="111">
        <f t="shared" si="6"/>
        <v>-46.192530292848929</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2021-12-20T06:26:28Z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2021-12-20T06:00:08Z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5ad43ee6-cb11-4cd4-bdc2-c6ea2e461e3f</vt:lpwstr>
  </property>
  <property fmtid="{D5CDD505-2E9C-101B-9397-08002B2CF9AE}" pid="8" name="MSIP_Label_66d8a90e-c522-4829-9625-db8c70f8b095_ContentBits">
    <vt:lpwstr>0</vt:lpwstr>
  </property>
</Properties>
</file>